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480" windowHeight="8145" tabRatio="170"/>
  </bookViews>
  <sheets>
    <sheet name="2.1" sheetId="2" r:id="rId1"/>
  </sheets>
  <definedNames>
    <definedName name="_xlnm.Print_Titles" localSheetId="0">'2.1'!$A:$C</definedName>
  </definedNames>
  <calcPr calcId="125725"/>
</workbook>
</file>

<file path=xl/calcChain.xml><?xml version="1.0" encoding="utf-8"?>
<calcChain xmlns="http://schemas.openxmlformats.org/spreadsheetml/2006/main">
  <c r="AF27" i="2"/>
  <c r="E11" l="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G11"/>
  <c r="AH11"/>
  <c r="AI11"/>
  <c r="AJ11"/>
  <c r="AK11"/>
  <c r="D11"/>
  <c r="AK27"/>
  <c r="AL27"/>
  <c r="AK24"/>
  <c r="AL24"/>
  <c r="AK9"/>
  <c r="AL9"/>
  <c r="AL11"/>
  <c r="R9" l="1"/>
  <c r="S9"/>
  <c r="T9"/>
  <c r="U9"/>
  <c r="V9"/>
  <c r="W9"/>
  <c r="X9"/>
  <c r="Y9"/>
  <c r="Z9"/>
  <c r="AA9"/>
  <c r="AB9"/>
  <c r="AC9"/>
  <c r="AD9"/>
  <c r="AE9"/>
  <c r="AG9"/>
  <c r="AH9"/>
  <c r="AI9"/>
  <c r="AJ9"/>
  <c r="Q9"/>
  <c r="AC30" l="1"/>
  <c r="AB30"/>
  <c r="AA30"/>
  <c r="AC29"/>
  <c r="AB29"/>
  <c r="AA29"/>
  <c r="AC28"/>
  <c r="AB28"/>
  <c r="AA28"/>
  <c r="AA27" s="1"/>
  <c r="AJ27"/>
  <c r="AI27"/>
  <c r="AH27"/>
  <c r="AG27"/>
  <c r="AE27"/>
  <c r="AD27"/>
  <c r="Z27"/>
  <c r="Y27"/>
  <c r="X27"/>
  <c r="W27"/>
  <c r="V27"/>
  <c r="U27"/>
  <c r="T27"/>
  <c r="S27"/>
  <c r="R27"/>
  <c r="Q27"/>
  <c r="P27"/>
  <c r="AC26"/>
  <c r="AB26"/>
  <c r="AA26"/>
  <c r="AC25"/>
  <c r="AB25"/>
  <c r="AA25"/>
  <c r="AJ24"/>
  <c r="AI24"/>
  <c r="AH24"/>
  <c r="AG24"/>
  <c r="AE24"/>
  <c r="AD24"/>
  <c r="Z24"/>
  <c r="Y24"/>
  <c r="X24"/>
  <c r="W24"/>
  <c r="V24"/>
  <c r="U24"/>
  <c r="T24"/>
  <c r="S24"/>
  <c r="R24"/>
  <c r="Q24"/>
  <c r="P24"/>
  <c r="AJ23"/>
  <c r="AI23"/>
  <c r="AH23"/>
  <c r="AE23"/>
  <c r="AD23"/>
  <c r="AC23"/>
  <c r="AB23"/>
  <c r="AA23"/>
  <c r="Z23"/>
  <c r="Y23"/>
  <c r="X23"/>
  <c r="W23"/>
  <c r="V23"/>
  <c r="U23"/>
  <c r="T23"/>
  <c r="S23"/>
  <c r="R23"/>
  <c r="Q23"/>
  <c r="P23"/>
  <c r="AJ19"/>
  <c r="AI19"/>
  <c r="AH19"/>
  <c r="AE19"/>
  <c r="AD19"/>
  <c r="AC19"/>
  <c r="AB19"/>
  <c r="AA19"/>
  <c r="Z19"/>
  <c r="Y19"/>
  <c r="X19"/>
  <c r="W19"/>
  <c r="V19"/>
  <c r="U19"/>
  <c r="T19"/>
  <c r="S19"/>
  <c r="R19"/>
  <c r="Q19"/>
  <c r="P19"/>
  <c r="AC27" l="1"/>
  <c r="AA24"/>
  <c r="AB24"/>
  <c r="AC24"/>
  <c r="AB27"/>
  <c r="O27" l="1"/>
  <c r="N27"/>
  <c r="M27"/>
  <c r="L27"/>
  <c r="K27"/>
  <c r="J27"/>
  <c r="I27"/>
  <c r="H27"/>
  <c r="G27"/>
  <c r="F27"/>
  <c r="E27"/>
  <c r="D27"/>
  <c r="O24"/>
  <c r="N24"/>
  <c r="M24"/>
  <c r="L24"/>
  <c r="K24"/>
  <c r="J24"/>
  <c r="G24"/>
  <c r="J23"/>
  <c r="G23"/>
  <c r="L19"/>
  <c r="J19"/>
  <c r="G19"/>
  <c r="D19"/>
</calcChain>
</file>

<file path=xl/sharedStrings.xml><?xml version="1.0" encoding="utf-8"?>
<sst xmlns="http://schemas.openxmlformats.org/spreadsheetml/2006/main" count="694" uniqueCount="162">
  <si>
    <t>ул. Наркома Малышева, 3</t>
  </si>
  <si>
    <t>Протокол открытого конкурса</t>
  </si>
  <si>
    <t>б/н</t>
  </si>
  <si>
    <t>97</t>
  </si>
  <si>
    <t>Многоквартирный дом</t>
  </si>
  <si>
    <t>нет</t>
  </si>
  <si>
    <t>В</t>
  </si>
  <si>
    <t>имеется</t>
  </si>
  <si>
    <t>Протокол общего собрания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</si>
  <si>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</si>
  <si>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</si>
  <si>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</si>
  <si>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</si>
  <si>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</si>
  <si>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</si>
  <si>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</si>
  <si>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</si>
  <si>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Дата документа подтверждающего выбранный способ управления</t>
  </si>
  <si>
    <t>Номер документа подтверждающего выбранный способ управления</t>
  </si>
  <si>
    <t>3.</t>
  </si>
  <si>
    <t>Договор управления</t>
  </si>
  <si>
    <t>Номер договора управления</t>
  </si>
  <si>
    <t>Документ договора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</si>
  <si>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</si>
  <si>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</si>
  <si>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</si>
  <si>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</si>
  <si>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</si>
  <si>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</si>
  <si>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</si>
  <si>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 од постройки / Год ввода дома в эксплуатацию</t>
  </si>
  <si>
    <t>7.</t>
  </si>
  <si>
    <t>Серия, тип постройки здания</t>
  </si>
  <si>
    <t>Тип дома</t>
  </si>
  <si>
    <t>9.</t>
  </si>
  <si>
    <t>Количество этажей:</t>
  </si>
  <si>
    <t>10.</t>
  </si>
  <si>
    <t>- наибольшее</t>
  </si>
  <si>
    <t>11.</t>
  </si>
  <si>
    <t>- наименьшее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</si>
  <si>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</si>
  <si>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</si>
  <si>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</si>
  <si>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</si>
  <si>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</si>
  <si>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</si>
  <si>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жилых</t>
  </si>
  <si>
    <t>16.</t>
  </si>
  <si>
    <t>- нежилых</t>
  </si>
  <si>
    <t>17.</t>
  </si>
  <si>
    <t>Общая площадь дома, в том числе:</t>
  </si>
  <si>
    <t>18.</t>
  </si>
  <si>
    <t>- общая площадь жилых помещений</t>
  </si>
  <si>
    <t>19.</t>
  </si>
  <si>
    <t>- общая площадь нежилых помещений</t>
  </si>
  <si>
    <t>20.</t>
  </si>
  <si>
    <t>-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</si>
  <si>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</si>
  <si>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</si>
  <si>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</si>
  <si>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</si>
  <si>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кв. м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</si>
  <si>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</si>
  <si>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</si>
  <si>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</si>
  <si>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</si>
  <si>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</si>
  <si>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</si>
  <si>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</si>
  <si>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</si>
  <si>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</si>
  <si>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</si>
  <si>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</si>
  <si>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</si>
  <si>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29.</t>
  </si>
  <si>
    <t>Детская площадка</t>
  </si>
  <si>
    <t>30.</t>
  </si>
  <si>
    <t>Спортивная площадка</t>
  </si>
  <si>
    <t>не имеется</t>
  </si>
  <si>
    <t>ул. Наркома Малышева, 8</t>
  </si>
  <si>
    <t>108-13.35</t>
  </si>
  <si>
    <t>ул. Солнечная, 13</t>
  </si>
  <si>
    <t>ТР-010, ТР-018</t>
  </si>
  <si>
    <t>ул. Братьев Кашириных 113</t>
  </si>
  <si>
    <t>ул. Братьев Кашириных 117</t>
  </si>
  <si>
    <t>97.2 БС 8-2М-1.1</t>
  </si>
  <si>
    <t>ул. Университетская Набережная, 44</t>
  </si>
  <si>
    <t>ул. Университетская Набережная, 52</t>
  </si>
  <si>
    <t>ул. Университетская Набережная, 56</t>
  </si>
  <si>
    <t>ул. Университетская Набережная, 105</t>
  </si>
  <si>
    <t>ул. Чичерина, 43</t>
  </si>
  <si>
    <t>ул. Братьев Кашириных, 109</t>
  </si>
  <si>
    <t>225-12</t>
  </si>
  <si>
    <t>97.Студия+КЖСИ.1.С</t>
  </si>
  <si>
    <t>ул. Братьев Кашириных, 121</t>
  </si>
  <si>
    <t>208-12;225-12 97 серии тип Таганай</t>
  </si>
  <si>
    <t>18БС24.15-3.4 (Европа А.20-2.1)</t>
  </si>
  <si>
    <t>Сведения о способе управления многоквартирным домом</t>
  </si>
  <si>
    <t>“</t>
  </si>
  <si>
    <t>ед.</t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</si>
  <si>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</si>
  <si>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Элементы благоустройства</t>
    </r>
  </si>
  <si>
    <t>ул. 40-летия Победы, 44</t>
  </si>
  <si>
    <t>ул. 40-летия Победы, 52</t>
  </si>
  <si>
    <t>40-летия Победы, 53</t>
  </si>
  <si>
    <t>40-летия Победы, 55</t>
  </si>
  <si>
    <t>40-летия Победы, 57</t>
  </si>
  <si>
    <t>40-летия Победы, 59</t>
  </si>
  <si>
    <t>40-летия Победы, 61</t>
  </si>
  <si>
    <t>40-летия Победы, 63</t>
  </si>
  <si>
    <t>ул. Братьев Кашириных, 111</t>
  </si>
  <si>
    <t>ул. Братьев Кашириных, 115</t>
  </si>
  <si>
    <t>ул. Братьев Кашириных, 119</t>
  </si>
  <si>
    <t>ул. Братьев Кашириных, 131</t>
  </si>
  <si>
    <t>ул. Братьев Кашириных, 131а</t>
  </si>
  <si>
    <t>ул. Братьев Кашириных, 131б</t>
  </si>
  <si>
    <t>ул. Молодогвардейцев, 74</t>
  </si>
  <si>
    <t>ул. Молодогвардейцев, 76</t>
  </si>
  <si>
    <t>ул. Университетская Набережная, 48</t>
  </si>
  <si>
    <t>ул. Университетская Набережная, 60</t>
  </si>
  <si>
    <t>ул. Университетская Набережная, 64</t>
  </si>
  <si>
    <t>ул. Чичерина, 45</t>
  </si>
  <si>
    <t>№ 1</t>
  </si>
  <si>
    <t>014-1-10-АС.0-4</t>
  </si>
  <si>
    <t>18БС 24.15-3.2 (Европа-К.20-1); 18БС 24.15-3.7 (Европа-К.20-2.1)</t>
  </si>
  <si>
    <t>014-2/1-27-АС</t>
  </si>
  <si>
    <t>014-2/1-23</t>
  </si>
  <si>
    <t>97.Студия+КЖСИ</t>
  </si>
  <si>
    <t>97.Студия+КЖСИ.1; 97.2 БСУ 7-2 М.1</t>
  </si>
  <si>
    <t>208-12;225-12</t>
  </si>
  <si>
    <t>97; 208-12, 225-12</t>
  </si>
  <si>
    <t>97;  014-1-5-АС</t>
  </si>
  <si>
    <t>97.2 БС 8-2М-1.1;  225-12</t>
  </si>
  <si>
    <t>ТР-022, ТР-019</t>
  </si>
  <si>
    <t>97.2 БС-1М-1</t>
  </si>
  <si>
    <r>
      <rPr>
        <b/>
        <sz val="9"/>
        <rFont val="Times New Roman"/>
        <family val="1"/>
        <charset val="204"/>
      </rPr>
      <t>Форма 2.1. Общие сведения о многоквартирном доме</t>
    </r>
  </si>
  <si>
    <t>ул. Университетская Набережная, 97</t>
  </si>
  <si>
    <t>пр-т Краснопольский, 19</t>
  </si>
  <si>
    <t>Специальный счет</t>
  </si>
  <si>
    <t>ул. Университетская Набережная , 48</t>
  </si>
  <si>
    <t>ул. Братьев Кашириных,       121</t>
  </si>
  <si>
    <t>22.05.18г.</t>
  </si>
  <si>
    <t>28.05.18г.</t>
  </si>
  <si>
    <t>12.03.18г.</t>
  </si>
  <si>
    <t>19.03.18г.</t>
  </si>
  <si>
    <t>17.07.18г.</t>
  </si>
  <si>
    <t>21.03.18г.</t>
  </si>
  <si>
    <t>23.05.18г.</t>
  </si>
  <si>
    <t>23.04.18г.</t>
  </si>
  <si>
    <t>16.05.18г.</t>
  </si>
  <si>
    <t>25.07.18г.</t>
  </si>
  <si>
    <t>25.10.18г.</t>
  </si>
  <si>
    <t>26.06.18г.</t>
  </si>
  <si>
    <t>25.05.18г.</t>
  </si>
  <si>
    <t>01.02.118г.</t>
  </si>
  <si>
    <t>Не определен</t>
  </si>
  <si>
    <t>Не сформирован</t>
  </si>
  <si>
    <t>22.11.18г.</t>
  </si>
  <si>
    <t>инд</t>
  </si>
  <si>
    <t>ул. Университетская Набережная , 46</t>
  </si>
  <si>
    <t>02.04.2018г.</t>
  </si>
  <si>
    <t>инд.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</si>
</sst>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Fill="1"/>
    <xf numFmtId="0" fontId="6" fillId="0" borderId="1" xfId="0" applyFont="1" applyFill="1" applyBorder="1" applyAlignment="1">
      <alignment horizontal="left" vertical="top" inden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wrapText="1"/>
    </xf>
    <xf numFmtId="14" fontId="5" fillId="0" borderId="13" xfId="1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24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vertical="center" wrapText="1"/>
    </xf>
    <xf numFmtId="14" fontId="5" fillId="0" borderId="30" xfId="1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1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4" fontId="5" fillId="0" borderId="34" xfId="0" applyNumberFormat="1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vertical="center" wrapText="1"/>
    </xf>
    <xf numFmtId="14" fontId="5" fillId="0" borderId="35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4" xfId="1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4" fontId="8" fillId="0" borderId="15" xfId="2" applyNumberFormat="1" applyFont="1" applyFill="1" applyBorder="1" applyAlignment="1" applyProtection="1">
      <alignment horizontal="center" vertical="center" wrapText="1"/>
    </xf>
    <xf numFmtId="0" fontId="8" fillId="0" borderId="19" xfId="2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14" fontId="5" fillId="0" borderId="34" xfId="0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8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right" inden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&#1044;&#1086;&#1075;&#1086;&#1074;&#1086;&#1088;%20&#1091;&#1087;&#1088;&#1072;&#1074;&#1083;&#1077;&#1085;&#1080;&#1103;%20(1).jpg" TargetMode="External"/><Relationship Id="rId18" Type="http://schemas.openxmlformats.org/officeDocument/2006/relationships/hyperlink" Target="&#1044;&#1086;&#1075;&#1086;&#1074;&#1086;&#1088;%20&#1091;&#1087;&#1088;&#1072;&#1074;&#1083;&#1077;&#1085;&#1080;&#1103;%20(1).jpg" TargetMode="External"/><Relationship Id="rId26" Type="http://schemas.openxmlformats.org/officeDocument/2006/relationships/hyperlink" Target="&#1044;&#1086;&#1075;&#1086;&#1074;&#1086;&#1088;%20&#1091;&#1087;&#1088;&#1072;&#1074;&#1083;&#1077;&#1085;&#1080;&#1103;%20(1).jpg" TargetMode="External"/><Relationship Id="rId39" Type="http://schemas.openxmlformats.org/officeDocument/2006/relationships/hyperlink" Target="&#1044;&#1086;&#1075;&#1086;&#1074;&#1086;&#1088;%20&#1091;&#1087;&#1088;&#1072;&#1074;&#1083;&#1077;&#1085;&#1080;&#1103;%20(3).jpg" TargetMode="External"/><Relationship Id="rId21" Type="http://schemas.openxmlformats.org/officeDocument/2006/relationships/hyperlink" Target="&#1044;&#1086;&#1075;&#1086;&#1074;&#1086;&#1088;%20&#1091;&#1087;&#1088;&#1072;&#1074;&#1083;&#1077;&#1085;&#1080;&#1103;%20(1).jpg" TargetMode="External"/><Relationship Id="rId34" Type="http://schemas.openxmlformats.org/officeDocument/2006/relationships/hyperlink" Target="&#1044;&#1086;&#1075;&#1086;&#1074;&#1086;&#1088;%20&#1091;&#1087;&#1088;&#1072;&#1074;&#1083;&#1077;&#1085;&#1080;&#1103;%20(3).jpg" TargetMode="External"/><Relationship Id="rId42" Type="http://schemas.openxmlformats.org/officeDocument/2006/relationships/hyperlink" Target="&#1044;&#1086;&#1075;&#1086;&#1074;&#1086;&#1088;%20&#1091;&#1087;&#1088;&#1072;&#1074;&#1083;&#1077;&#1085;&#1080;&#1103;%20(3).jpg" TargetMode="External"/><Relationship Id="rId47" Type="http://schemas.openxmlformats.org/officeDocument/2006/relationships/hyperlink" Target="&#1044;&#1086;&#1075;&#1086;&#1074;&#1086;&#1088;%20&#1091;&#1087;&#1088;&#1072;&#1074;&#1083;&#1077;&#1085;&#1080;&#1103;%20(3).jpg" TargetMode="External"/><Relationship Id="rId50" Type="http://schemas.openxmlformats.org/officeDocument/2006/relationships/hyperlink" Target="&#1044;&#1086;&#1075;&#1086;&#1074;&#1086;&#1088;%20&#1091;&#1087;&#1088;&#1072;&#1074;&#1083;&#1077;&#1085;&#1080;&#1103;%20(4).jpg" TargetMode="External"/><Relationship Id="rId55" Type="http://schemas.openxmlformats.org/officeDocument/2006/relationships/hyperlink" Target="&#1044;&#1086;&#1075;&#1086;&#1074;&#1086;&#1088;%20&#1091;&#1087;&#1088;&#1072;&#1074;&#1083;&#1077;&#1085;&#1080;&#1103;%20(4).jpg" TargetMode="External"/><Relationship Id="rId63" Type="http://schemas.openxmlformats.org/officeDocument/2006/relationships/hyperlink" Target="&#1044;&#1086;&#1075;&#1086;&#1074;&#1086;&#1088;%20&#1091;&#1087;&#1088;&#1072;&#1074;&#1083;&#1077;&#1085;&#1080;&#1103;%20(4).jpg" TargetMode="External"/><Relationship Id="rId68" Type="http://schemas.openxmlformats.org/officeDocument/2006/relationships/hyperlink" Target="&#1044;&#1086;&#1075;&#1086;&#1074;&#1086;&#1088;%20&#1091;&#1087;&#1088;&#1072;&#1074;&#1083;&#1077;&#1085;&#1080;&#1103;%20(4).jpg" TargetMode="External"/><Relationship Id="rId76" Type="http://schemas.openxmlformats.org/officeDocument/2006/relationships/hyperlink" Target="&#1044;&#1086;&#1075;&#1086;&#1074;&#1086;&#1088;%20&#1091;&#1087;&#1088;&#1072;&#1074;&#1083;&#1077;&#1085;&#1080;&#1103;%20(5).jpg" TargetMode="External"/><Relationship Id="rId84" Type="http://schemas.openxmlformats.org/officeDocument/2006/relationships/hyperlink" Target="&#1044;&#1086;&#1075;&#1086;&#1074;&#1086;&#1088;%20&#1091;&#1087;&#1088;&#1072;&#1074;&#1083;&#1077;&#1085;&#1080;&#1103;%20(5).jpg" TargetMode="External"/><Relationship Id="rId7" Type="http://schemas.openxmlformats.org/officeDocument/2006/relationships/hyperlink" Target="../AppData/Local/Microsoft/Windows/Temporary%20Internet%20Files/Content.Outlook/OB0WD2BS/&#1044;&#1086;&#1075;&#1086;&#1074;&#1086;&#1088;%20&#1091;&#1087;&#1088;&#1072;&#1074;&#1083;&#1077;&#1085;&#1080;&#1103;%20(1).jpg" TargetMode="External"/><Relationship Id="rId71" Type="http://schemas.openxmlformats.org/officeDocument/2006/relationships/hyperlink" Target="&#1044;&#1086;&#1075;&#1086;&#1074;&#1086;&#1088;%20&#1091;&#1087;&#1088;&#1072;&#1074;&#1083;&#1077;&#1085;&#1080;&#1103;%20(5).jpg" TargetMode="External"/><Relationship Id="rId2" Type="http://schemas.openxmlformats.org/officeDocument/2006/relationships/hyperlink" Target="../AppData/Local/Microsoft/Windows/Temporary%20Internet%20Files/Content.Outlook/Downloads/&#1044;&#1086;&#1075;&#1086;&#1074;&#1086;&#1088;%20&#1091;&#1087;&#1088;&#1072;&#1074;&#1083;&#1077;&#1085;&#1080;&#1103;%20(3).jpg" TargetMode="External"/><Relationship Id="rId16" Type="http://schemas.openxmlformats.org/officeDocument/2006/relationships/hyperlink" Target="&#1044;&#1086;&#1075;&#1086;&#1074;&#1086;&#1088;%20&#1091;&#1087;&#1088;&#1072;&#1074;&#1083;&#1077;&#1085;&#1080;&#1103;%20(1).jpg" TargetMode="External"/><Relationship Id="rId29" Type="http://schemas.openxmlformats.org/officeDocument/2006/relationships/hyperlink" Target="&#1044;&#1086;&#1075;&#1086;&#1074;&#1086;&#1088;%20&#1091;&#1087;&#1088;&#1072;&#1074;&#1083;&#1077;&#1085;&#1080;&#1103;%20(1).jpg" TargetMode="External"/><Relationship Id="rId11" Type="http://schemas.openxmlformats.org/officeDocument/2006/relationships/hyperlink" Target="&#1044;&#1086;&#1075;&#1086;&#1074;&#1086;&#1088;%20&#1091;&#1087;&#1088;&#1072;&#1074;&#1083;&#1077;&#1085;&#1080;&#1103;%20(1).jpg" TargetMode="External"/><Relationship Id="rId24" Type="http://schemas.openxmlformats.org/officeDocument/2006/relationships/hyperlink" Target="&#1044;&#1086;&#1075;&#1086;&#1074;&#1086;&#1088;%20&#1091;&#1087;&#1088;&#1072;&#1074;&#1083;&#1077;&#1085;&#1080;&#1103;%20(1).jpg" TargetMode="External"/><Relationship Id="rId32" Type="http://schemas.openxmlformats.org/officeDocument/2006/relationships/hyperlink" Target="&#1044;&#1086;&#1075;&#1086;&#1074;&#1086;&#1088;%20&#1091;&#1087;&#1088;&#1072;&#1074;&#1083;&#1077;&#1085;&#1080;&#1103;%20(3).jpg" TargetMode="External"/><Relationship Id="rId37" Type="http://schemas.openxmlformats.org/officeDocument/2006/relationships/hyperlink" Target="&#1044;&#1086;&#1075;&#1086;&#1074;&#1086;&#1088;%20&#1091;&#1087;&#1088;&#1072;&#1074;&#1083;&#1077;&#1085;&#1080;&#1103;%20(3).jpg" TargetMode="External"/><Relationship Id="rId40" Type="http://schemas.openxmlformats.org/officeDocument/2006/relationships/hyperlink" Target="&#1044;&#1086;&#1075;&#1086;&#1074;&#1086;&#1088;%20&#1091;&#1087;&#1088;&#1072;&#1074;&#1083;&#1077;&#1085;&#1080;&#1103;%20(3).jpg" TargetMode="External"/><Relationship Id="rId45" Type="http://schemas.openxmlformats.org/officeDocument/2006/relationships/hyperlink" Target="&#1044;&#1086;&#1075;&#1086;&#1074;&#1086;&#1088;%20&#1091;&#1087;&#1088;&#1072;&#1074;&#1083;&#1077;&#1085;&#1080;&#1103;%20(3).jpg" TargetMode="External"/><Relationship Id="rId53" Type="http://schemas.openxmlformats.org/officeDocument/2006/relationships/hyperlink" Target="&#1044;&#1086;&#1075;&#1086;&#1074;&#1086;&#1088;%20&#1091;&#1087;&#1088;&#1072;&#1074;&#1083;&#1077;&#1085;&#1080;&#1103;%20(4).jpg" TargetMode="External"/><Relationship Id="rId58" Type="http://schemas.openxmlformats.org/officeDocument/2006/relationships/hyperlink" Target="&#1044;&#1086;&#1075;&#1086;&#1074;&#1086;&#1088;%20&#1091;&#1087;&#1088;&#1072;&#1074;&#1083;&#1077;&#1085;&#1080;&#1103;%20(4).jpg" TargetMode="External"/><Relationship Id="rId66" Type="http://schemas.openxmlformats.org/officeDocument/2006/relationships/hyperlink" Target="&#1044;&#1086;&#1075;&#1086;&#1074;&#1086;&#1088;%20&#1091;&#1087;&#1088;&#1072;&#1074;&#1083;&#1077;&#1085;&#1080;&#1103;%20(4).jpg" TargetMode="External"/><Relationship Id="rId74" Type="http://schemas.openxmlformats.org/officeDocument/2006/relationships/hyperlink" Target="&#1044;&#1086;&#1075;&#1086;&#1074;&#1086;&#1088;%20&#1091;&#1087;&#1088;&#1072;&#1074;&#1083;&#1077;&#1085;&#1080;&#1103;%20(5).jpg" TargetMode="External"/><Relationship Id="rId79" Type="http://schemas.openxmlformats.org/officeDocument/2006/relationships/hyperlink" Target="&#1044;&#1086;&#1075;&#1086;&#1074;&#1086;&#1088;%20&#1091;&#1087;&#1088;&#1072;&#1074;&#1083;&#1077;&#1085;&#1080;&#1103;%20(5).jpg" TargetMode="External"/><Relationship Id="rId87" Type="http://schemas.openxmlformats.org/officeDocument/2006/relationships/hyperlink" Target="&#1044;&#1086;&#1075;&#1086;&#1074;&#1086;&#1088;%20&#1091;&#1087;&#1088;&#1072;&#1074;&#1083;&#1077;&#1085;&#1080;&#1103;%20(5).jpg" TargetMode="External"/><Relationship Id="rId5" Type="http://schemas.openxmlformats.org/officeDocument/2006/relationships/hyperlink" Target="../AppData/Local/Microsoft/Windows/Temporary%20Internet%20Files/Content.Outlook/OB0WD2BS/&#1044;&#1086;&#1075;&#1086;&#1074;&#1086;&#1088;%20&#1091;&#1087;&#1088;&#1072;&#1074;&#1083;&#1077;&#1085;&#1080;&#1103;%20(4).jpg" TargetMode="External"/><Relationship Id="rId61" Type="http://schemas.openxmlformats.org/officeDocument/2006/relationships/hyperlink" Target="&#1044;&#1086;&#1075;&#1086;&#1074;&#1086;&#1088;%20&#1091;&#1087;&#1088;&#1072;&#1074;&#1083;&#1077;&#1085;&#1080;&#1103;%20(4).jpg" TargetMode="External"/><Relationship Id="rId82" Type="http://schemas.openxmlformats.org/officeDocument/2006/relationships/hyperlink" Target="&#1044;&#1086;&#1075;&#1086;&#1074;&#1086;&#1088;%20&#1091;&#1087;&#1088;&#1072;&#1074;&#1083;&#1077;&#1085;&#1080;&#1103;%20(5).jpg" TargetMode="External"/><Relationship Id="rId19" Type="http://schemas.openxmlformats.org/officeDocument/2006/relationships/hyperlink" Target="&#1044;&#1086;&#1075;&#1086;&#1074;&#1086;&#1088;%20&#1091;&#1087;&#1088;&#1072;&#1074;&#1083;&#1077;&#1085;&#1080;&#1103;%20(1).jpg" TargetMode="External"/><Relationship Id="rId4" Type="http://schemas.openxmlformats.org/officeDocument/2006/relationships/hyperlink" Target="../AppData/Local/Microsoft/Windows/Temporary%20Internet%20Files/Content.Outlook/OB0WD2BS/&#1044;&#1086;&#1075;&#1086;&#1074;&#1086;&#1088;%20&#1091;&#1087;&#1088;&#1072;&#1074;&#1083;&#1077;&#1085;&#1080;&#1103;%20(3).jpg" TargetMode="External"/><Relationship Id="rId9" Type="http://schemas.openxmlformats.org/officeDocument/2006/relationships/hyperlink" Target="../AppData/Local/Microsoft/Windows/Temporary%20Internet%20Files/Content.Outlook/OB0WD2BS/&#1044;&#1086;&#1075;&#1086;&#1074;&#1086;&#1088;%20&#1091;&#1087;&#1088;&#1072;&#1074;&#1083;&#1077;&#1085;&#1080;&#1103;%20(4).jpg" TargetMode="External"/><Relationship Id="rId14" Type="http://schemas.openxmlformats.org/officeDocument/2006/relationships/hyperlink" Target="&#1044;&#1086;&#1075;&#1086;&#1074;&#1086;&#1088;%20&#1091;&#1087;&#1088;&#1072;&#1074;&#1083;&#1077;&#1085;&#1080;&#1103;%20(1).jpg" TargetMode="External"/><Relationship Id="rId22" Type="http://schemas.openxmlformats.org/officeDocument/2006/relationships/hyperlink" Target="&#1044;&#1086;&#1075;&#1086;&#1074;&#1086;&#1088;%20&#1091;&#1087;&#1088;&#1072;&#1074;&#1083;&#1077;&#1085;&#1080;&#1103;%20(1).jpg" TargetMode="External"/><Relationship Id="rId27" Type="http://schemas.openxmlformats.org/officeDocument/2006/relationships/hyperlink" Target="&#1044;&#1086;&#1075;&#1086;&#1074;&#1086;&#1088;%20&#1091;&#1087;&#1088;&#1072;&#1074;&#1083;&#1077;&#1085;&#1080;&#1103;%20(1).jpg" TargetMode="External"/><Relationship Id="rId30" Type="http://schemas.openxmlformats.org/officeDocument/2006/relationships/hyperlink" Target="&#1044;&#1086;&#1075;&#1086;&#1074;&#1086;&#1088;%20&#1091;&#1087;&#1088;&#1072;&#1074;&#1083;&#1077;&#1085;&#1080;&#1103;%20(2).jpg" TargetMode="External"/><Relationship Id="rId35" Type="http://schemas.openxmlformats.org/officeDocument/2006/relationships/hyperlink" Target="&#1044;&#1086;&#1075;&#1086;&#1074;&#1086;&#1088;%20&#1091;&#1087;&#1088;&#1072;&#1074;&#1083;&#1077;&#1085;&#1080;&#1103;%20(3).jpg" TargetMode="External"/><Relationship Id="rId43" Type="http://schemas.openxmlformats.org/officeDocument/2006/relationships/hyperlink" Target="&#1044;&#1086;&#1075;&#1086;&#1074;&#1086;&#1088;%20&#1091;&#1087;&#1088;&#1072;&#1074;&#1083;&#1077;&#1085;&#1080;&#1103;%20(3).jpg" TargetMode="External"/><Relationship Id="rId48" Type="http://schemas.openxmlformats.org/officeDocument/2006/relationships/hyperlink" Target="&#1044;&#1086;&#1075;&#1086;&#1074;&#1086;&#1088;%20&#1091;&#1087;&#1088;&#1072;&#1074;&#1083;&#1077;&#1085;&#1080;&#1103;%20(3).jpg" TargetMode="External"/><Relationship Id="rId56" Type="http://schemas.openxmlformats.org/officeDocument/2006/relationships/hyperlink" Target="&#1044;&#1086;&#1075;&#1086;&#1074;&#1086;&#1088;%20&#1091;&#1087;&#1088;&#1072;&#1074;&#1083;&#1077;&#1085;&#1080;&#1103;%20(4).jpg" TargetMode="External"/><Relationship Id="rId64" Type="http://schemas.openxmlformats.org/officeDocument/2006/relationships/hyperlink" Target="&#1044;&#1086;&#1075;&#1086;&#1074;&#1086;&#1088;%20&#1091;&#1087;&#1088;&#1072;&#1074;&#1083;&#1077;&#1085;&#1080;&#1103;%20(4).jpg" TargetMode="External"/><Relationship Id="rId69" Type="http://schemas.openxmlformats.org/officeDocument/2006/relationships/hyperlink" Target="&#1044;&#1086;&#1075;&#1086;&#1074;&#1086;&#1088;%20&#1091;&#1087;&#1088;&#1072;&#1074;&#1083;&#1077;&#1085;&#1080;&#1103;%20(5).jpg" TargetMode="External"/><Relationship Id="rId77" Type="http://schemas.openxmlformats.org/officeDocument/2006/relationships/hyperlink" Target="&#1044;&#1086;&#1075;&#1086;&#1074;&#1086;&#1088;%20&#1091;&#1087;&#1088;&#1072;&#1074;&#1083;&#1077;&#1085;&#1080;&#1103;%20(5).jpg" TargetMode="External"/><Relationship Id="rId8" Type="http://schemas.openxmlformats.org/officeDocument/2006/relationships/hyperlink" Target="../AppData/Local/Microsoft/Windows/Temporary%20Internet%20Files/Content.Outlook/OB0WD2BS/&#1044;&#1086;&#1075;&#1086;&#1074;&#1086;&#1088;%20&#1091;&#1087;&#1088;&#1072;&#1074;&#1083;&#1077;&#1085;&#1080;&#1103;%20(3).jpg" TargetMode="External"/><Relationship Id="rId51" Type="http://schemas.openxmlformats.org/officeDocument/2006/relationships/hyperlink" Target="&#1044;&#1086;&#1075;&#1086;&#1074;&#1086;&#1088;%20&#1091;&#1087;&#1088;&#1072;&#1074;&#1083;&#1077;&#1085;&#1080;&#1103;%20(4).jpg" TargetMode="External"/><Relationship Id="rId72" Type="http://schemas.openxmlformats.org/officeDocument/2006/relationships/hyperlink" Target="&#1044;&#1086;&#1075;&#1086;&#1074;&#1086;&#1088;%20&#1091;&#1087;&#1088;&#1072;&#1074;&#1083;&#1077;&#1085;&#1080;&#1103;%20(5).jpg" TargetMode="External"/><Relationship Id="rId80" Type="http://schemas.openxmlformats.org/officeDocument/2006/relationships/hyperlink" Target="&#1044;&#1086;&#1075;&#1086;&#1074;&#1086;&#1088;%20&#1091;&#1087;&#1088;&#1072;&#1074;&#1083;&#1077;&#1085;&#1080;&#1103;%20(5).jpg" TargetMode="External"/><Relationship Id="rId85" Type="http://schemas.openxmlformats.org/officeDocument/2006/relationships/hyperlink" Target="&#1044;&#1086;&#1075;&#1086;&#1074;&#1086;&#1088;%20&#1091;&#1087;&#1088;&#1072;&#1074;&#1083;&#1077;&#1085;&#1080;&#1103;%20(5).jpg" TargetMode="External"/><Relationship Id="rId3" Type="http://schemas.openxmlformats.org/officeDocument/2006/relationships/hyperlink" Target="../AppData/Local/Microsoft/Windows/Temporary%20Internet%20Files/Content.Outlook/OB0WD2BS/&#1044;&#1086;&#1075;&#1086;&#1074;&#1086;&#1088;%20&#1091;&#1087;&#1088;&#1072;&#1074;&#1083;&#1077;&#1085;&#1080;&#1103;%20(1).jpg" TargetMode="External"/><Relationship Id="rId12" Type="http://schemas.openxmlformats.org/officeDocument/2006/relationships/hyperlink" Target="&#1044;&#1086;&#1075;&#1086;&#1074;&#1086;&#1088;%20&#1091;&#1087;&#1088;&#1072;&#1074;&#1083;&#1077;&#1085;&#1080;&#1103;%20(1).jpg" TargetMode="External"/><Relationship Id="rId17" Type="http://schemas.openxmlformats.org/officeDocument/2006/relationships/hyperlink" Target="&#1044;&#1086;&#1075;&#1086;&#1074;&#1086;&#1088;%20&#1091;&#1087;&#1088;&#1072;&#1074;&#1083;&#1077;&#1085;&#1080;&#1103;%20(1).jpg" TargetMode="External"/><Relationship Id="rId25" Type="http://schemas.openxmlformats.org/officeDocument/2006/relationships/hyperlink" Target="&#1044;&#1086;&#1075;&#1086;&#1074;&#1086;&#1088;%20&#1091;&#1087;&#1088;&#1072;&#1074;&#1083;&#1077;&#1085;&#1080;&#1103;%20(1).jpg" TargetMode="External"/><Relationship Id="rId33" Type="http://schemas.openxmlformats.org/officeDocument/2006/relationships/hyperlink" Target="&#1044;&#1086;&#1075;&#1086;&#1074;&#1086;&#1088;%20&#1091;&#1087;&#1088;&#1072;&#1074;&#1083;&#1077;&#1085;&#1080;&#1103;%20(3).jpg" TargetMode="External"/><Relationship Id="rId38" Type="http://schemas.openxmlformats.org/officeDocument/2006/relationships/hyperlink" Target="&#1044;&#1086;&#1075;&#1086;&#1074;&#1086;&#1088;%20&#1091;&#1087;&#1088;&#1072;&#1074;&#1083;&#1077;&#1085;&#1080;&#1103;%20(3).jpg" TargetMode="External"/><Relationship Id="rId46" Type="http://schemas.openxmlformats.org/officeDocument/2006/relationships/hyperlink" Target="&#1044;&#1086;&#1075;&#1086;&#1074;&#1086;&#1088;%20&#1091;&#1087;&#1088;&#1072;&#1074;&#1083;&#1077;&#1085;&#1080;&#1103;%20(3).jpg" TargetMode="External"/><Relationship Id="rId59" Type="http://schemas.openxmlformats.org/officeDocument/2006/relationships/hyperlink" Target="&#1044;&#1086;&#1075;&#1086;&#1074;&#1086;&#1088;%20&#1091;&#1087;&#1088;&#1072;&#1074;&#1083;&#1077;&#1085;&#1080;&#1103;%20(4).jpg" TargetMode="External"/><Relationship Id="rId67" Type="http://schemas.openxmlformats.org/officeDocument/2006/relationships/hyperlink" Target="&#1044;&#1086;&#1075;&#1086;&#1074;&#1086;&#1088;%20&#1091;&#1087;&#1088;&#1072;&#1074;&#1083;&#1077;&#1085;&#1080;&#1103;%20(4).jpg" TargetMode="External"/><Relationship Id="rId20" Type="http://schemas.openxmlformats.org/officeDocument/2006/relationships/hyperlink" Target="&#1044;&#1086;&#1075;&#1086;&#1074;&#1086;&#1088;%20&#1091;&#1087;&#1088;&#1072;&#1074;&#1083;&#1077;&#1085;&#1080;&#1103;%20(1).jpg" TargetMode="External"/><Relationship Id="rId41" Type="http://schemas.openxmlformats.org/officeDocument/2006/relationships/hyperlink" Target="&#1044;&#1086;&#1075;&#1086;&#1074;&#1086;&#1088;%20&#1091;&#1087;&#1088;&#1072;&#1074;&#1083;&#1077;&#1085;&#1080;&#1103;%20(3).jpg" TargetMode="External"/><Relationship Id="rId54" Type="http://schemas.openxmlformats.org/officeDocument/2006/relationships/hyperlink" Target="&#1044;&#1086;&#1075;&#1086;&#1074;&#1086;&#1088;%20&#1091;&#1087;&#1088;&#1072;&#1074;&#1083;&#1077;&#1085;&#1080;&#1103;%20(4).jpg" TargetMode="External"/><Relationship Id="rId62" Type="http://schemas.openxmlformats.org/officeDocument/2006/relationships/hyperlink" Target="&#1044;&#1086;&#1075;&#1086;&#1074;&#1086;&#1088;%20&#1091;&#1087;&#1088;&#1072;&#1074;&#1083;&#1077;&#1085;&#1080;&#1103;%20(4).jpg" TargetMode="External"/><Relationship Id="rId70" Type="http://schemas.openxmlformats.org/officeDocument/2006/relationships/hyperlink" Target="&#1044;&#1086;&#1075;&#1086;&#1074;&#1086;&#1088;%20&#1091;&#1087;&#1088;&#1072;&#1074;&#1083;&#1077;&#1085;&#1080;&#1103;%20(5).jpg" TargetMode="External"/><Relationship Id="rId75" Type="http://schemas.openxmlformats.org/officeDocument/2006/relationships/hyperlink" Target="&#1044;&#1086;&#1075;&#1086;&#1074;&#1086;&#1088;%20&#1091;&#1087;&#1088;&#1072;&#1074;&#1083;&#1077;&#1085;&#1080;&#1103;%20(5).jpg" TargetMode="External"/><Relationship Id="rId83" Type="http://schemas.openxmlformats.org/officeDocument/2006/relationships/hyperlink" Target="&#1044;&#1086;&#1075;&#1086;&#1074;&#1086;&#1088;%20&#1091;&#1087;&#1088;&#1072;&#1074;&#1083;&#1077;&#1085;&#1080;&#1103;%20(5).jpg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../AppData/Local/Microsoft/Windows/Temporary%20Internet%20Files/Content.Outlook/Downloads/&#1044;&#1086;&#1075;&#1086;&#1074;&#1086;&#1088;%20&#1091;&#1087;&#1088;&#1072;&#1074;&#1083;&#1077;&#1085;&#1080;&#1103;%20(1).jpg" TargetMode="External"/><Relationship Id="rId6" Type="http://schemas.openxmlformats.org/officeDocument/2006/relationships/hyperlink" Target="../AppData/Local/Microsoft/Windows/Temporary%20Internet%20Files/Content.Outlook/OB0WD2BS/&#1044;&#1086;&#1075;&#1086;&#1074;&#1086;&#1088;%20&#1091;&#1087;&#1088;&#1072;&#1074;&#1083;&#1077;&#1085;&#1080;&#1103;%20(5).jpg" TargetMode="External"/><Relationship Id="rId15" Type="http://schemas.openxmlformats.org/officeDocument/2006/relationships/hyperlink" Target="&#1044;&#1086;&#1075;&#1086;&#1074;&#1086;&#1088;%20&#1091;&#1087;&#1088;&#1072;&#1074;&#1083;&#1077;&#1085;&#1080;&#1103;%20(1).jpg" TargetMode="External"/><Relationship Id="rId23" Type="http://schemas.openxmlformats.org/officeDocument/2006/relationships/hyperlink" Target="&#1044;&#1086;&#1075;&#1086;&#1074;&#1086;&#1088;%20&#1091;&#1087;&#1088;&#1072;&#1074;&#1083;&#1077;&#1085;&#1080;&#1103;%20(1).jpg" TargetMode="External"/><Relationship Id="rId28" Type="http://schemas.openxmlformats.org/officeDocument/2006/relationships/hyperlink" Target="&#1044;&#1086;&#1075;&#1086;&#1074;&#1086;&#1088;%20&#1091;&#1087;&#1088;&#1072;&#1074;&#1083;&#1077;&#1085;&#1080;&#1103;%20(1).jpg" TargetMode="External"/><Relationship Id="rId36" Type="http://schemas.openxmlformats.org/officeDocument/2006/relationships/hyperlink" Target="&#1044;&#1086;&#1075;&#1086;&#1074;&#1086;&#1088;%20&#1091;&#1087;&#1088;&#1072;&#1074;&#1083;&#1077;&#1085;&#1080;&#1103;%20(3).jpg" TargetMode="External"/><Relationship Id="rId49" Type="http://schemas.openxmlformats.org/officeDocument/2006/relationships/hyperlink" Target="&#1044;&#1086;&#1075;&#1086;&#1074;&#1086;&#1088;%20&#1091;&#1087;&#1088;&#1072;&#1074;&#1083;&#1077;&#1085;&#1080;&#1103;%20(3).jpg" TargetMode="External"/><Relationship Id="rId57" Type="http://schemas.openxmlformats.org/officeDocument/2006/relationships/hyperlink" Target="&#1044;&#1086;&#1075;&#1086;&#1074;&#1086;&#1088;%20&#1091;&#1087;&#1088;&#1072;&#1074;&#1083;&#1077;&#1085;&#1080;&#1103;%20(4).jpg" TargetMode="External"/><Relationship Id="rId10" Type="http://schemas.openxmlformats.org/officeDocument/2006/relationships/hyperlink" Target="../AppData/Local/Microsoft/Windows/Temporary%20Internet%20Files/Content.Outlook/OB0WD2BS/&#1044;&#1086;&#1075;&#1086;&#1074;&#1086;&#1088;%20&#1091;&#1087;&#1088;&#1072;&#1074;&#1083;&#1077;&#1085;&#1080;&#1103;%20(5).jpg" TargetMode="External"/><Relationship Id="rId31" Type="http://schemas.openxmlformats.org/officeDocument/2006/relationships/hyperlink" Target="&#1044;&#1086;&#1075;&#1086;&#1074;&#1086;&#1088;%20&#1091;&#1087;&#1088;&#1072;&#1074;&#1083;&#1077;&#1085;&#1080;&#1103;%20(3).jpg" TargetMode="External"/><Relationship Id="rId44" Type="http://schemas.openxmlformats.org/officeDocument/2006/relationships/hyperlink" Target="&#1044;&#1086;&#1075;&#1086;&#1074;&#1086;&#1088;%20&#1091;&#1087;&#1088;&#1072;&#1074;&#1083;&#1077;&#1085;&#1080;&#1103;%20(3).jpg" TargetMode="External"/><Relationship Id="rId52" Type="http://schemas.openxmlformats.org/officeDocument/2006/relationships/hyperlink" Target="&#1044;&#1086;&#1075;&#1086;&#1074;&#1086;&#1088;%20&#1091;&#1087;&#1088;&#1072;&#1074;&#1083;&#1077;&#1085;&#1080;&#1103;%20(4).jpg" TargetMode="External"/><Relationship Id="rId60" Type="http://schemas.openxmlformats.org/officeDocument/2006/relationships/hyperlink" Target="&#1044;&#1086;&#1075;&#1086;&#1074;&#1086;&#1088;%20&#1091;&#1087;&#1088;&#1072;&#1074;&#1083;&#1077;&#1085;&#1080;&#1103;%20(4).jpg" TargetMode="External"/><Relationship Id="rId65" Type="http://schemas.openxmlformats.org/officeDocument/2006/relationships/hyperlink" Target="&#1044;&#1086;&#1075;&#1086;&#1074;&#1086;&#1088;%20&#1091;&#1087;&#1088;&#1072;&#1074;&#1083;&#1077;&#1085;&#1080;&#1103;%20(4).jpg" TargetMode="External"/><Relationship Id="rId73" Type="http://schemas.openxmlformats.org/officeDocument/2006/relationships/hyperlink" Target="&#1044;&#1086;&#1075;&#1086;&#1074;&#1086;&#1088;%20&#1091;&#1087;&#1088;&#1072;&#1074;&#1083;&#1077;&#1085;&#1080;&#1103;%20(5).jpg" TargetMode="External"/><Relationship Id="rId78" Type="http://schemas.openxmlformats.org/officeDocument/2006/relationships/hyperlink" Target="&#1044;&#1086;&#1075;&#1086;&#1074;&#1086;&#1088;%20&#1091;&#1087;&#1088;&#1072;&#1074;&#1083;&#1077;&#1085;&#1080;&#1103;%20(5).jpg" TargetMode="External"/><Relationship Id="rId81" Type="http://schemas.openxmlformats.org/officeDocument/2006/relationships/hyperlink" Target="&#1044;&#1086;&#1075;&#1086;&#1074;&#1086;&#1088;%20&#1091;&#1087;&#1088;&#1072;&#1074;&#1083;&#1077;&#1085;&#1080;&#1103;%20(5).jpg" TargetMode="External"/><Relationship Id="rId86" Type="http://schemas.openxmlformats.org/officeDocument/2006/relationships/hyperlink" Target="&#1044;&#1086;&#1075;&#1086;&#1074;&#1086;&#1088;%20&#1091;&#1087;&#1088;&#1072;&#1074;&#1083;&#1077;&#1085;&#1080;&#1103;%20(5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tabSelected="1" workbookViewId="0">
      <pane xSplit="3" ySplit="6" topLeftCell="U7" activePane="bottomRight" state="frozen"/>
      <selection pane="topRight" activeCell="F1" sqref="F1"/>
      <selection pane="bottomLeft" activeCell="A11" sqref="A11"/>
      <selection pane="bottomRight" activeCell="AE32" sqref="AE32:AF41"/>
    </sheetView>
  </sheetViews>
  <sheetFormatPr defaultColWidth="8.28515625" defaultRowHeight="12"/>
  <cols>
    <col min="1" max="1" width="8.28515625" style="8"/>
    <col min="2" max="2" width="36.140625" style="27" customWidth="1"/>
    <col min="3" max="3" width="8.28515625" style="8"/>
    <col min="4" max="29" width="11.7109375" style="28" customWidth="1"/>
    <col min="30" max="30" width="12.140625" style="28" customWidth="1"/>
    <col min="31" max="33" width="12.28515625" style="28" customWidth="1"/>
    <col min="34" max="35" width="11.5703125" style="28" customWidth="1"/>
    <col min="36" max="36" width="12.42578125" style="28" customWidth="1"/>
    <col min="37" max="37" width="11.5703125" style="28" customWidth="1"/>
    <col min="38" max="38" width="12.42578125" style="28" customWidth="1"/>
    <col min="39" max="39" width="15.7109375" style="8" customWidth="1"/>
    <col min="40" max="16384" width="8.28515625" style="8"/>
  </cols>
  <sheetData>
    <row r="1" spans="1:38">
      <c r="A1" s="26" t="s">
        <v>135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12.75" thickBot="1"/>
    <row r="3" spans="1:38" s="4" customFormat="1" ht="70.5" customHeight="1" thickBot="1">
      <c r="A3" s="1" t="s">
        <v>9</v>
      </c>
      <c r="B3" s="2" t="s">
        <v>10</v>
      </c>
      <c r="C3" s="3" t="s">
        <v>11</v>
      </c>
      <c r="D3" s="42" t="s">
        <v>81</v>
      </c>
      <c r="E3" s="42" t="s">
        <v>79</v>
      </c>
      <c r="F3" s="42" t="s">
        <v>0</v>
      </c>
      <c r="G3" s="42" t="s">
        <v>91</v>
      </c>
      <c r="H3" s="42" t="s">
        <v>83</v>
      </c>
      <c r="I3" s="42" t="s">
        <v>84</v>
      </c>
      <c r="J3" s="42" t="s">
        <v>140</v>
      </c>
      <c r="K3" s="42" t="s">
        <v>86</v>
      </c>
      <c r="L3" s="42" t="s">
        <v>87</v>
      </c>
      <c r="M3" s="42" t="s">
        <v>88</v>
      </c>
      <c r="N3" s="42" t="s">
        <v>89</v>
      </c>
      <c r="O3" s="42" t="s">
        <v>90</v>
      </c>
      <c r="P3" s="42" t="s">
        <v>102</v>
      </c>
      <c r="Q3" s="42" t="s">
        <v>103</v>
      </c>
      <c r="R3" s="42" t="s">
        <v>104</v>
      </c>
      <c r="S3" s="42" t="s">
        <v>105</v>
      </c>
      <c r="T3" s="42" t="s">
        <v>106</v>
      </c>
      <c r="U3" s="44" t="s">
        <v>107</v>
      </c>
      <c r="V3" s="72" t="s">
        <v>108</v>
      </c>
      <c r="W3" s="72" t="s">
        <v>109</v>
      </c>
      <c r="X3" s="92" t="s">
        <v>110</v>
      </c>
      <c r="Y3" s="84" t="s">
        <v>111</v>
      </c>
      <c r="Z3" s="59" t="s">
        <v>112</v>
      </c>
      <c r="AA3" s="84" t="s">
        <v>113</v>
      </c>
      <c r="AB3" s="84" t="s">
        <v>114</v>
      </c>
      <c r="AC3" s="84" t="s">
        <v>115</v>
      </c>
      <c r="AD3" s="84" t="s">
        <v>116</v>
      </c>
      <c r="AE3" s="84" t="s">
        <v>117</v>
      </c>
      <c r="AF3" s="84" t="s">
        <v>159</v>
      </c>
      <c r="AG3" s="84" t="s">
        <v>139</v>
      </c>
      <c r="AH3" s="84" t="s">
        <v>119</v>
      </c>
      <c r="AI3" s="84" t="s">
        <v>120</v>
      </c>
      <c r="AJ3" s="84" t="s">
        <v>121</v>
      </c>
      <c r="AK3" s="84" t="s">
        <v>136</v>
      </c>
      <c r="AL3" s="84" t="s">
        <v>137</v>
      </c>
    </row>
    <row r="4" spans="1:38" ht="16.5" customHeight="1" thickBot="1">
      <c r="A4" s="5" t="s">
        <v>12</v>
      </c>
      <c r="B4" s="6" t="s">
        <v>13</v>
      </c>
      <c r="C4" s="7" t="s">
        <v>14</v>
      </c>
      <c r="D4" s="31">
        <v>43555</v>
      </c>
      <c r="E4" s="31">
        <v>43555</v>
      </c>
      <c r="F4" s="31">
        <v>43555</v>
      </c>
      <c r="G4" s="31">
        <v>43555</v>
      </c>
      <c r="H4" s="31">
        <v>43555</v>
      </c>
      <c r="I4" s="31">
        <v>43555</v>
      </c>
      <c r="J4" s="31">
        <v>43555</v>
      </c>
      <c r="K4" s="31">
        <v>43555</v>
      </c>
      <c r="L4" s="31">
        <v>43555</v>
      </c>
      <c r="M4" s="31">
        <v>43555</v>
      </c>
      <c r="N4" s="31">
        <v>43555</v>
      </c>
      <c r="O4" s="31">
        <v>43555</v>
      </c>
      <c r="P4" s="31">
        <v>43555</v>
      </c>
      <c r="Q4" s="31">
        <v>43555</v>
      </c>
      <c r="R4" s="31">
        <v>43555</v>
      </c>
      <c r="S4" s="31">
        <v>43555</v>
      </c>
      <c r="T4" s="31">
        <v>43555</v>
      </c>
      <c r="U4" s="45">
        <v>43555</v>
      </c>
      <c r="V4" s="73">
        <v>43555</v>
      </c>
      <c r="W4" s="73">
        <v>43555</v>
      </c>
      <c r="X4" s="93">
        <v>43555</v>
      </c>
      <c r="Y4" s="68">
        <v>43555</v>
      </c>
      <c r="Z4" s="31">
        <v>43555</v>
      </c>
      <c r="AA4" s="68">
        <v>43555</v>
      </c>
      <c r="AB4" s="68">
        <v>43555</v>
      </c>
      <c r="AC4" s="68">
        <v>43555</v>
      </c>
      <c r="AD4" s="68">
        <v>43555</v>
      </c>
      <c r="AE4" s="68">
        <v>43555</v>
      </c>
      <c r="AF4" s="68">
        <v>43554</v>
      </c>
      <c r="AG4" s="68">
        <v>43555</v>
      </c>
      <c r="AH4" s="68">
        <v>43555</v>
      </c>
      <c r="AI4" s="68">
        <v>43555</v>
      </c>
      <c r="AJ4" s="68">
        <v>43555</v>
      </c>
      <c r="AK4" s="68">
        <v>43555</v>
      </c>
      <c r="AL4" s="68">
        <v>43555</v>
      </c>
    </row>
    <row r="5" spans="1:38" ht="13.5" thickBot="1">
      <c r="A5" s="114" t="s">
        <v>97</v>
      </c>
      <c r="B5" s="115"/>
      <c r="C5" s="11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46"/>
      <c r="V5" s="74"/>
      <c r="W5" s="74"/>
      <c r="X5" s="94"/>
      <c r="Y5" s="71"/>
      <c r="Z5" s="39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</row>
    <row r="6" spans="1:38" ht="61.5" customHeight="1" thickBot="1">
      <c r="A6" s="9" t="s">
        <v>15</v>
      </c>
      <c r="B6" s="10" t="s">
        <v>16</v>
      </c>
      <c r="C6" s="11" t="s">
        <v>98</v>
      </c>
      <c r="D6" s="25" t="s">
        <v>1</v>
      </c>
      <c r="E6" s="25" t="s">
        <v>8</v>
      </c>
      <c r="F6" s="25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25" t="s">
        <v>8</v>
      </c>
      <c r="M6" s="25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5" t="s">
        <v>8</v>
      </c>
      <c r="V6" s="25" t="s">
        <v>8</v>
      </c>
      <c r="W6" s="25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5" t="s">
        <v>8</v>
      </c>
      <c r="AC6" s="25" t="s">
        <v>8</v>
      </c>
      <c r="AD6" s="25" t="s">
        <v>8</v>
      </c>
      <c r="AE6" s="25" t="s">
        <v>8</v>
      </c>
      <c r="AF6" s="25" t="s">
        <v>8</v>
      </c>
      <c r="AG6" s="25" t="s">
        <v>8</v>
      </c>
      <c r="AH6" s="25" t="s">
        <v>8</v>
      </c>
      <c r="AI6" s="25" t="s">
        <v>8</v>
      </c>
      <c r="AJ6" s="25" t="s">
        <v>8</v>
      </c>
      <c r="AK6" s="25" t="s">
        <v>8</v>
      </c>
      <c r="AL6" s="25" t="s">
        <v>8</v>
      </c>
    </row>
    <row r="7" spans="1:38" s="15" customFormat="1" ht="32.25" customHeight="1" thickBot="1">
      <c r="A7" s="12"/>
      <c r="B7" s="13" t="s">
        <v>17</v>
      </c>
      <c r="C7" s="14"/>
      <c r="D7" s="32">
        <v>43091</v>
      </c>
      <c r="E7" s="32">
        <v>42723</v>
      </c>
      <c r="F7" s="32">
        <v>42733</v>
      </c>
      <c r="G7" s="32">
        <v>42283</v>
      </c>
      <c r="H7" s="32">
        <v>42759</v>
      </c>
      <c r="I7" s="32">
        <v>42759</v>
      </c>
      <c r="J7" s="32">
        <v>42291</v>
      </c>
      <c r="K7" s="32">
        <v>42417</v>
      </c>
      <c r="L7" s="32">
        <v>42417</v>
      </c>
      <c r="M7" s="32">
        <v>43051</v>
      </c>
      <c r="N7" s="32">
        <v>42947</v>
      </c>
      <c r="O7" s="32">
        <v>42725</v>
      </c>
      <c r="P7" s="32" t="s">
        <v>141</v>
      </c>
      <c r="Q7" s="32" t="s">
        <v>142</v>
      </c>
      <c r="R7" s="32" t="s">
        <v>143</v>
      </c>
      <c r="S7" s="32" t="s">
        <v>143</v>
      </c>
      <c r="T7" s="32" t="s">
        <v>144</v>
      </c>
      <c r="U7" s="47" t="s">
        <v>143</v>
      </c>
      <c r="V7" s="32" t="s">
        <v>144</v>
      </c>
      <c r="W7" s="75" t="s">
        <v>144</v>
      </c>
      <c r="X7" s="95" t="s">
        <v>145</v>
      </c>
      <c r="Y7" s="85" t="s">
        <v>145</v>
      </c>
      <c r="Z7" s="60" t="s">
        <v>146</v>
      </c>
      <c r="AA7" s="85" t="s">
        <v>147</v>
      </c>
      <c r="AB7" s="85" t="s">
        <v>148</v>
      </c>
      <c r="AC7" s="85" t="s">
        <v>149</v>
      </c>
      <c r="AD7" s="85" t="s">
        <v>145</v>
      </c>
      <c r="AE7" s="85" t="s">
        <v>150</v>
      </c>
      <c r="AF7" s="85" t="s">
        <v>151</v>
      </c>
      <c r="AG7" s="85" t="s">
        <v>151</v>
      </c>
      <c r="AH7" s="85" t="s">
        <v>152</v>
      </c>
      <c r="AI7" s="85" t="s">
        <v>153</v>
      </c>
      <c r="AJ7" s="85" t="s">
        <v>145</v>
      </c>
      <c r="AK7" s="85" t="s">
        <v>157</v>
      </c>
      <c r="AL7" s="85" t="s">
        <v>154</v>
      </c>
    </row>
    <row r="8" spans="1:38" ht="28.5" customHeight="1" thickBot="1">
      <c r="A8" s="9"/>
      <c r="B8" s="10" t="s">
        <v>18</v>
      </c>
      <c r="C8" s="11"/>
      <c r="D8" s="25" t="s">
        <v>2</v>
      </c>
      <c r="E8" s="25" t="s">
        <v>2</v>
      </c>
      <c r="F8" s="25">
        <v>1</v>
      </c>
      <c r="G8" s="25" t="s">
        <v>2</v>
      </c>
      <c r="H8" s="25">
        <v>1</v>
      </c>
      <c r="I8" s="25">
        <v>1</v>
      </c>
      <c r="J8" s="25" t="s">
        <v>2</v>
      </c>
      <c r="K8" s="25" t="s">
        <v>2</v>
      </c>
      <c r="L8" s="25" t="s">
        <v>2</v>
      </c>
      <c r="M8" s="25">
        <v>1</v>
      </c>
      <c r="N8" s="25">
        <v>1</v>
      </c>
      <c r="O8" s="25" t="s">
        <v>2</v>
      </c>
      <c r="P8" s="25" t="s">
        <v>122</v>
      </c>
      <c r="Q8" s="25" t="s">
        <v>122</v>
      </c>
      <c r="R8" s="25" t="s">
        <v>2</v>
      </c>
      <c r="S8" s="25" t="s">
        <v>2</v>
      </c>
      <c r="T8" s="25" t="s">
        <v>2</v>
      </c>
      <c r="U8" s="46" t="s">
        <v>2</v>
      </c>
      <c r="V8" s="74" t="s">
        <v>2</v>
      </c>
      <c r="W8" s="74" t="s">
        <v>2</v>
      </c>
      <c r="X8" s="94" t="s">
        <v>122</v>
      </c>
      <c r="Y8" s="71" t="s">
        <v>122</v>
      </c>
      <c r="Z8" s="39">
        <v>1</v>
      </c>
      <c r="AA8" s="71">
        <v>1</v>
      </c>
      <c r="AB8" s="71">
        <v>1</v>
      </c>
      <c r="AC8" s="71">
        <v>1</v>
      </c>
      <c r="AD8" s="71">
        <v>1</v>
      </c>
      <c r="AE8" s="71">
        <v>1</v>
      </c>
      <c r="AF8" s="71">
        <v>1</v>
      </c>
      <c r="AG8" s="71">
        <v>1</v>
      </c>
      <c r="AH8" s="71">
        <v>1</v>
      </c>
      <c r="AI8" s="71">
        <v>1</v>
      </c>
      <c r="AJ8" s="71">
        <v>1</v>
      </c>
      <c r="AK8" s="106">
        <v>1</v>
      </c>
      <c r="AL8" s="71">
        <v>1</v>
      </c>
    </row>
    <row r="9" spans="1:38" ht="32.25" customHeight="1" thickBot="1">
      <c r="A9" s="9" t="s">
        <v>19</v>
      </c>
      <c r="B9" s="6" t="s">
        <v>20</v>
      </c>
      <c r="C9" s="11" t="s">
        <v>14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08" t="str">
        <f>Q7</f>
        <v>28.05.18г.</v>
      </c>
      <c r="R9" s="108" t="str">
        <f t="shared" ref="R9:AL9" si="0">R7</f>
        <v>12.03.18г.</v>
      </c>
      <c r="S9" s="108" t="str">
        <f t="shared" si="0"/>
        <v>12.03.18г.</v>
      </c>
      <c r="T9" s="108" t="str">
        <f t="shared" si="0"/>
        <v>19.03.18г.</v>
      </c>
      <c r="U9" s="109" t="str">
        <f t="shared" si="0"/>
        <v>12.03.18г.</v>
      </c>
      <c r="V9" s="110" t="str">
        <f t="shared" si="0"/>
        <v>19.03.18г.</v>
      </c>
      <c r="W9" s="110" t="str">
        <f t="shared" si="0"/>
        <v>19.03.18г.</v>
      </c>
      <c r="X9" s="111" t="str">
        <f t="shared" si="0"/>
        <v>17.07.18г.</v>
      </c>
      <c r="Y9" s="112" t="str">
        <f t="shared" si="0"/>
        <v>17.07.18г.</v>
      </c>
      <c r="Z9" s="113" t="str">
        <f t="shared" si="0"/>
        <v>21.03.18г.</v>
      </c>
      <c r="AA9" s="112" t="str">
        <f t="shared" si="0"/>
        <v>23.05.18г.</v>
      </c>
      <c r="AB9" s="112" t="str">
        <f t="shared" si="0"/>
        <v>23.04.18г.</v>
      </c>
      <c r="AC9" s="112" t="str">
        <f t="shared" si="0"/>
        <v>16.05.18г.</v>
      </c>
      <c r="AD9" s="112" t="str">
        <f t="shared" si="0"/>
        <v>17.07.18г.</v>
      </c>
      <c r="AE9" s="112" t="str">
        <f t="shared" si="0"/>
        <v>25.07.18г.</v>
      </c>
      <c r="AF9" s="112" t="s">
        <v>160</v>
      </c>
      <c r="AG9" s="112" t="str">
        <f t="shared" si="0"/>
        <v>25.10.18г.</v>
      </c>
      <c r="AH9" s="112" t="str">
        <f t="shared" si="0"/>
        <v>26.06.18г.</v>
      </c>
      <c r="AI9" s="112" t="str">
        <f t="shared" si="0"/>
        <v>25.05.18г.</v>
      </c>
      <c r="AJ9" s="112" t="str">
        <f t="shared" si="0"/>
        <v>17.07.18г.</v>
      </c>
      <c r="AK9" s="112" t="str">
        <f t="shared" si="0"/>
        <v>22.11.18г.</v>
      </c>
      <c r="AL9" s="112" t="str">
        <f t="shared" si="0"/>
        <v>01.02.118г.</v>
      </c>
    </row>
    <row r="10" spans="1:38" ht="15.75" customHeight="1" thickBot="1">
      <c r="A10" s="16"/>
      <c r="B10" s="17" t="s">
        <v>21</v>
      </c>
      <c r="C10" s="18"/>
      <c r="D10" s="25" t="s">
        <v>2</v>
      </c>
      <c r="E10" s="25" t="s">
        <v>2</v>
      </c>
      <c r="F10" s="25" t="s">
        <v>2</v>
      </c>
      <c r="G10" s="25" t="s">
        <v>2</v>
      </c>
      <c r="H10" s="25" t="s">
        <v>2</v>
      </c>
      <c r="I10" s="25" t="s">
        <v>2</v>
      </c>
      <c r="J10" s="25" t="s">
        <v>2</v>
      </c>
      <c r="K10" s="25" t="s">
        <v>2</v>
      </c>
      <c r="L10" s="25" t="s">
        <v>2</v>
      </c>
      <c r="M10" s="25" t="s">
        <v>2</v>
      </c>
      <c r="N10" s="25" t="s">
        <v>2</v>
      </c>
      <c r="O10" s="25" t="s">
        <v>2</v>
      </c>
      <c r="P10" s="25" t="s">
        <v>2</v>
      </c>
      <c r="Q10" s="25" t="s">
        <v>2</v>
      </c>
      <c r="R10" s="25" t="s">
        <v>2</v>
      </c>
      <c r="S10" s="25" t="s">
        <v>2</v>
      </c>
      <c r="T10" s="25" t="s">
        <v>2</v>
      </c>
      <c r="U10" s="46" t="s">
        <v>2</v>
      </c>
      <c r="V10" s="74" t="s">
        <v>2</v>
      </c>
      <c r="W10" s="74" t="s">
        <v>2</v>
      </c>
      <c r="X10" s="94" t="s">
        <v>2</v>
      </c>
      <c r="Y10" s="71" t="s">
        <v>2</v>
      </c>
      <c r="Z10" s="39" t="s">
        <v>2</v>
      </c>
      <c r="AA10" s="71" t="s">
        <v>2</v>
      </c>
      <c r="AB10" s="71" t="s">
        <v>2</v>
      </c>
      <c r="AC10" s="71" t="s">
        <v>2</v>
      </c>
      <c r="AD10" s="71" t="s">
        <v>2</v>
      </c>
      <c r="AE10" s="71" t="s">
        <v>2</v>
      </c>
      <c r="AF10" s="71" t="s">
        <v>2</v>
      </c>
      <c r="AG10" s="71" t="s">
        <v>2</v>
      </c>
      <c r="AH10" s="71" t="s">
        <v>2</v>
      </c>
      <c r="AI10" s="71" t="s">
        <v>2</v>
      </c>
      <c r="AJ10" s="71" t="s">
        <v>2</v>
      </c>
      <c r="AK10" s="71" t="s">
        <v>2</v>
      </c>
      <c r="AL10" s="71" t="s">
        <v>2</v>
      </c>
    </row>
    <row r="11" spans="1:38" ht="55.5" customHeight="1">
      <c r="A11" s="29"/>
      <c r="B11" s="17" t="s">
        <v>22</v>
      </c>
      <c r="C11" s="18"/>
      <c r="D11" s="104">
        <f>D7</f>
        <v>43091</v>
      </c>
      <c r="E11" s="104">
        <f t="shared" ref="E11:AK11" si="1">E7</f>
        <v>42723</v>
      </c>
      <c r="F11" s="104">
        <f t="shared" si="1"/>
        <v>42733</v>
      </c>
      <c r="G11" s="104">
        <f t="shared" si="1"/>
        <v>42283</v>
      </c>
      <c r="H11" s="104">
        <f t="shared" si="1"/>
        <v>42759</v>
      </c>
      <c r="I11" s="104">
        <f t="shared" si="1"/>
        <v>42759</v>
      </c>
      <c r="J11" s="104">
        <f t="shared" si="1"/>
        <v>42291</v>
      </c>
      <c r="K11" s="104">
        <f t="shared" si="1"/>
        <v>42417</v>
      </c>
      <c r="L11" s="104">
        <f t="shared" si="1"/>
        <v>42417</v>
      </c>
      <c r="M11" s="104">
        <f t="shared" si="1"/>
        <v>43051</v>
      </c>
      <c r="N11" s="104">
        <f t="shared" si="1"/>
        <v>42947</v>
      </c>
      <c r="O11" s="104">
        <f t="shared" si="1"/>
        <v>42725</v>
      </c>
      <c r="P11" s="104" t="str">
        <f t="shared" si="1"/>
        <v>22.05.18г.</v>
      </c>
      <c r="Q11" s="104" t="str">
        <f t="shared" si="1"/>
        <v>28.05.18г.</v>
      </c>
      <c r="R11" s="104" t="str">
        <f t="shared" si="1"/>
        <v>12.03.18г.</v>
      </c>
      <c r="S11" s="104" t="str">
        <f t="shared" si="1"/>
        <v>12.03.18г.</v>
      </c>
      <c r="T11" s="104" t="str">
        <f t="shared" si="1"/>
        <v>19.03.18г.</v>
      </c>
      <c r="U11" s="104" t="str">
        <f t="shared" si="1"/>
        <v>12.03.18г.</v>
      </c>
      <c r="V11" s="104" t="str">
        <f t="shared" si="1"/>
        <v>19.03.18г.</v>
      </c>
      <c r="W11" s="104" t="str">
        <f t="shared" si="1"/>
        <v>19.03.18г.</v>
      </c>
      <c r="X11" s="104" t="str">
        <f t="shared" si="1"/>
        <v>17.07.18г.</v>
      </c>
      <c r="Y11" s="104" t="str">
        <f t="shared" si="1"/>
        <v>17.07.18г.</v>
      </c>
      <c r="Z11" s="104" t="str">
        <f t="shared" si="1"/>
        <v>21.03.18г.</v>
      </c>
      <c r="AA11" s="104" t="str">
        <f t="shared" si="1"/>
        <v>23.05.18г.</v>
      </c>
      <c r="AB11" s="104" t="str">
        <f t="shared" si="1"/>
        <v>23.04.18г.</v>
      </c>
      <c r="AC11" s="104" t="str">
        <f t="shared" si="1"/>
        <v>16.05.18г.</v>
      </c>
      <c r="AD11" s="104" t="str">
        <f t="shared" si="1"/>
        <v>17.07.18г.</v>
      </c>
      <c r="AE11" s="104" t="str">
        <f t="shared" si="1"/>
        <v>25.07.18г.</v>
      </c>
      <c r="AF11" s="112" t="s">
        <v>160</v>
      </c>
      <c r="AG11" s="104" t="str">
        <f t="shared" si="1"/>
        <v>25.10.18г.</v>
      </c>
      <c r="AH11" s="104" t="str">
        <f t="shared" si="1"/>
        <v>26.06.18г.</v>
      </c>
      <c r="AI11" s="104" t="str">
        <f t="shared" si="1"/>
        <v>25.05.18г.</v>
      </c>
      <c r="AJ11" s="104" t="str">
        <f t="shared" si="1"/>
        <v>17.07.18г.</v>
      </c>
      <c r="AK11" s="104" t="str">
        <f t="shared" si="1"/>
        <v>22.11.18г.</v>
      </c>
      <c r="AL11" s="105" t="str">
        <f t="shared" ref="AL11" si="2">AL7</f>
        <v>01.02.118г.</v>
      </c>
    </row>
    <row r="12" spans="1:38" ht="13.5" thickBot="1">
      <c r="A12" s="19" t="s">
        <v>23</v>
      </c>
      <c r="B12" s="20"/>
      <c r="C12" s="21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46"/>
      <c r="V12" s="74"/>
      <c r="W12" s="74"/>
      <c r="X12" s="94"/>
      <c r="Y12" s="71"/>
      <c r="Z12" s="39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</row>
    <row r="13" spans="1:38" ht="44.25" customHeight="1" thickBot="1">
      <c r="A13" s="9" t="s">
        <v>24</v>
      </c>
      <c r="B13" s="10" t="s">
        <v>25</v>
      </c>
      <c r="C13" s="11" t="s">
        <v>14</v>
      </c>
      <c r="D13" s="25" t="s">
        <v>155</v>
      </c>
      <c r="E13" s="25" t="s">
        <v>155</v>
      </c>
      <c r="F13" s="25" t="s">
        <v>155</v>
      </c>
      <c r="G13" s="25" t="s">
        <v>155</v>
      </c>
      <c r="H13" s="25" t="s">
        <v>155</v>
      </c>
      <c r="I13" s="25" t="s">
        <v>155</v>
      </c>
      <c r="J13" s="25" t="s">
        <v>155</v>
      </c>
      <c r="K13" s="25" t="s">
        <v>155</v>
      </c>
      <c r="L13" s="25" t="s">
        <v>155</v>
      </c>
      <c r="M13" s="25" t="s">
        <v>155</v>
      </c>
      <c r="N13" s="25" t="s">
        <v>155</v>
      </c>
      <c r="O13" s="25" t="s">
        <v>155</v>
      </c>
      <c r="P13" s="25" t="s">
        <v>155</v>
      </c>
      <c r="Q13" s="25" t="s">
        <v>155</v>
      </c>
      <c r="R13" s="25" t="s">
        <v>155</v>
      </c>
      <c r="S13" s="25" t="s">
        <v>155</v>
      </c>
      <c r="T13" s="25" t="s">
        <v>155</v>
      </c>
      <c r="U13" s="25" t="s">
        <v>155</v>
      </c>
      <c r="V13" s="25" t="s">
        <v>155</v>
      </c>
      <c r="W13" s="25" t="s">
        <v>155</v>
      </c>
      <c r="X13" s="25" t="s">
        <v>155</v>
      </c>
      <c r="Y13" s="25" t="s">
        <v>155</v>
      </c>
      <c r="Z13" s="25" t="s">
        <v>155</v>
      </c>
      <c r="AA13" s="25" t="s">
        <v>155</v>
      </c>
      <c r="AB13" s="25" t="s">
        <v>155</v>
      </c>
      <c r="AC13" s="25" t="s">
        <v>138</v>
      </c>
      <c r="AD13" s="25" t="s">
        <v>155</v>
      </c>
      <c r="AE13" s="25" t="s">
        <v>155</v>
      </c>
      <c r="AF13" s="25" t="s">
        <v>155</v>
      </c>
      <c r="AG13" s="25" t="s">
        <v>155</v>
      </c>
      <c r="AH13" s="25" t="s">
        <v>155</v>
      </c>
      <c r="AI13" s="25" t="s">
        <v>155</v>
      </c>
      <c r="AJ13" s="25" t="s">
        <v>155</v>
      </c>
      <c r="AK13" s="25" t="s">
        <v>155</v>
      </c>
      <c r="AL13" s="25" t="s">
        <v>155</v>
      </c>
    </row>
    <row r="14" spans="1:38" ht="13.5" thickBot="1">
      <c r="A14" s="117" t="s">
        <v>26</v>
      </c>
      <c r="B14" s="118"/>
      <c r="C14" s="119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46"/>
      <c r="V14" s="74"/>
      <c r="W14" s="74"/>
      <c r="X14" s="94"/>
      <c r="Y14" s="71"/>
      <c r="Z14" s="39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</row>
    <row r="15" spans="1:38" ht="64.5" thickBot="1">
      <c r="A15" s="9" t="s">
        <v>27</v>
      </c>
      <c r="B15" s="10" t="s">
        <v>28</v>
      </c>
      <c r="C15" s="11" t="s">
        <v>14</v>
      </c>
      <c r="D15" s="30" t="s">
        <v>81</v>
      </c>
      <c r="E15" s="30" t="s">
        <v>79</v>
      </c>
      <c r="F15" s="30" t="s">
        <v>0</v>
      </c>
      <c r="G15" s="30" t="s">
        <v>91</v>
      </c>
      <c r="H15" s="30" t="s">
        <v>83</v>
      </c>
      <c r="I15" s="30" t="s">
        <v>84</v>
      </c>
      <c r="J15" s="30" t="s">
        <v>94</v>
      </c>
      <c r="K15" s="30" t="s">
        <v>86</v>
      </c>
      <c r="L15" s="30" t="s">
        <v>87</v>
      </c>
      <c r="M15" s="30" t="s">
        <v>88</v>
      </c>
      <c r="N15" s="30" t="s">
        <v>89</v>
      </c>
      <c r="O15" s="30" t="s">
        <v>90</v>
      </c>
      <c r="P15" s="30" t="s">
        <v>102</v>
      </c>
      <c r="Q15" s="30" t="s">
        <v>103</v>
      </c>
      <c r="R15" s="30" t="s">
        <v>104</v>
      </c>
      <c r="S15" s="30" t="s">
        <v>105</v>
      </c>
      <c r="T15" s="30" t="s">
        <v>106</v>
      </c>
      <c r="U15" s="48" t="s">
        <v>107</v>
      </c>
      <c r="V15" s="76" t="s">
        <v>108</v>
      </c>
      <c r="W15" s="76" t="s">
        <v>109</v>
      </c>
      <c r="X15" s="96" t="s">
        <v>110</v>
      </c>
      <c r="Y15" s="86" t="s">
        <v>111</v>
      </c>
      <c r="Z15" s="61" t="s">
        <v>112</v>
      </c>
      <c r="AA15" s="86" t="s">
        <v>113</v>
      </c>
      <c r="AB15" s="86" t="s">
        <v>114</v>
      </c>
      <c r="AC15" s="86" t="s">
        <v>115</v>
      </c>
      <c r="AD15" s="86" t="s">
        <v>116</v>
      </c>
      <c r="AE15" s="86" t="s">
        <v>117</v>
      </c>
      <c r="AF15" s="84" t="s">
        <v>159</v>
      </c>
      <c r="AG15" s="86" t="s">
        <v>118</v>
      </c>
      <c r="AH15" s="86" t="s">
        <v>119</v>
      </c>
      <c r="AI15" s="86" t="s">
        <v>120</v>
      </c>
      <c r="AJ15" s="86" t="s">
        <v>121</v>
      </c>
      <c r="AK15" s="86" t="s">
        <v>136</v>
      </c>
      <c r="AL15" s="86" t="s">
        <v>137</v>
      </c>
    </row>
    <row r="16" spans="1:38" s="15" customFormat="1" ht="15.75" customHeight="1" thickBot="1">
      <c r="A16" s="12" t="s">
        <v>29</v>
      </c>
      <c r="B16" s="13" t="s">
        <v>30</v>
      </c>
      <c r="C16" s="14" t="s">
        <v>14</v>
      </c>
      <c r="D16" s="33">
        <v>2016</v>
      </c>
      <c r="E16" s="33">
        <v>2016</v>
      </c>
      <c r="F16" s="33">
        <v>2016</v>
      </c>
      <c r="G16" s="33">
        <v>2013</v>
      </c>
      <c r="H16" s="33">
        <v>2013</v>
      </c>
      <c r="I16" s="33">
        <v>2013</v>
      </c>
      <c r="J16" s="33">
        <v>2013</v>
      </c>
      <c r="K16" s="33">
        <v>2015</v>
      </c>
      <c r="L16" s="33">
        <v>2015</v>
      </c>
      <c r="M16" s="33">
        <v>2017</v>
      </c>
      <c r="N16" s="33">
        <v>2017</v>
      </c>
      <c r="O16" s="33">
        <v>2015</v>
      </c>
      <c r="P16" s="33">
        <v>2014</v>
      </c>
      <c r="Q16" s="33">
        <v>2014</v>
      </c>
      <c r="R16" s="33">
        <v>2013</v>
      </c>
      <c r="S16" s="33">
        <v>2013</v>
      </c>
      <c r="T16" s="33">
        <v>2013</v>
      </c>
      <c r="U16" s="49">
        <v>2013</v>
      </c>
      <c r="V16" s="77">
        <v>2013</v>
      </c>
      <c r="W16" s="77">
        <v>2013</v>
      </c>
      <c r="X16" s="97">
        <v>2014</v>
      </c>
      <c r="Y16" s="87">
        <v>2014</v>
      </c>
      <c r="Z16" s="62">
        <v>2014</v>
      </c>
      <c r="AA16" s="87">
        <v>2014</v>
      </c>
      <c r="AB16" s="87">
        <v>2014</v>
      </c>
      <c r="AC16" s="87">
        <v>2014</v>
      </c>
      <c r="AD16" s="87">
        <v>2014</v>
      </c>
      <c r="AE16" s="87">
        <v>2014</v>
      </c>
      <c r="AF16" s="87">
        <v>2017</v>
      </c>
      <c r="AG16" s="87">
        <v>2015</v>
      </c>
      <c r="AH16" s="87">
        <v>2014</v>
      </c>
      <c r="AI16" s="87">
        <v>2014</v>
      </c>
      <c r="AJ16" s="87">
        <v>2014</v>
      </c>
      <c r="AK16" s="87">
        <v>2017</v>
      </c>
      <c r="AL16" s="87">
        <v>2017</v>
      </c>
    </row>
    <row r="17" spans="1:38" s="23" customFormat="1" ht="48" customHeight="1" thickBot="1">
      <c r="A17" s="13" t="s">
        <v>31</v>
      </c>
      <c r="B17" s="13" t="s">
        <v>32</v>
      </c>
      <c r="C17" s="22" t="s">
        <v>14</v>
      </c>
      <c r="D17" s="34" t="s">
        <v>3</v>
      </c>
      <c r="E17" s="34" t="s">
        <v>80</v>
      </c>
      <c r="F17" s="34" t="s">
        <v>82</v>
      </c>
      <c r="G17" s="34" t="s">
        <v>93</v>
      </c>
      <c r="H17" s="34" t="s">
        <v>85</v>
      </c>
      <c r="I17" s="34" t="s">
        <v>85</v>
      </c>
      <c r="J17" s="34" t="s">
        <v>85</v>
      </c>
      <c r="K17" s="34" t="s">
        <v>95</v>
      </c>
      <c r="L17" s="34" t="s">
        <v>96</v>
      </c>
      <c r="M17" s="39" t="s">
        <v>129</v>
      </c>
      <c r="N17" s="39" t="s">
        <v>129</v>
      </c>
      <c r="O17" s="34" t="s">
        <v>92</v>
      </c>
      <c r="P17" s="34" t="s">
        <v>123</v>
      </c>
      <c r="Q17" s="34" t="s">
        <v>124</v>
      </c>
      <c r="R17" s="34">
        <v>97</v>
      </c>
      <c r="S17" s="34" t="s">
        <v>125</v>
      </c>
      <c r="T17" s="34" t="s">
        <v>126</v>
      </c>
      <c r="U17" s="50" t="s">
        <v>127</v>
      </c>
      <c r="V17" s="78" t="s">
        <v>128</v>
      </c>
      <c r="W17" s="78" t="s">
        <v>125</v>
      </c>
      <c r="X17" s="94" t="s">
        <v>129</v>
      </c>
      <c r="Y17" s="71" t="s">
        <v>129</v>
      </c>
      <c r="Z17" s="39" t="s">
        <v>129</v>
      </c>
      <c r="AA17" s="71" t="s">
        <v>130</v>
      </c>
      <c r="AB17" s="71" t="s">
        <v>131</v>
      </c>
      <c r="AC17" s="71" t="s">
        <v>132</v>
      </c>
      <c r="AD17" s="71" t="s">
        <v>85</v>
      </c>
      <c r="AE17" s="71" t="s">
        <v>133</v>
      </c>
      <c r="AF17" s="71" t="s">
        <v>161</v>
      </c>
      <c r="AG17" s="71" t="s">
        <v>129</v>
      </c>
      <c r="AH17" s="71" t="s">
        <v>133</v>
      </c>
      <c r="AI17" s="71" t="s">
        <v>133</v>
      </c>
      <c r="AJ17" s="71" t="s">
        <v>134</v>
      </c>
      <c r="AK17" s="71" t="s">
        <v>158</v>
      </c>
      <c r="AL17" s="71" t="s">
        <v>158</v>
      </c>
    </row>
    <row r="18" spans="1:38" ht="30" customHeight="1" thickBot="1">
      <c r="A18" s="9" t="s">
        <v>100</v>
      </c>
      <c r="B18" s="10" t="s">
        <v>33</v>
      </c>
      <c r="C18" s="11" t="s">
        <v>14</v>
      </c>
      <c r="D18" s="25" t="s">
        <v>4</v>
      </c>
      <c r="E18" s="25" t="s">
        <v>4</v>
      </c>
      <c r="F18" s="25" t="s">
        <v>4</v>
      </c>
      <c r="G18" s="25" t="s">
        <v>4</v>
      </c>
      <c r="H18" s="25" t="s">
        <v>4</v>
      </c>
      <c r="I18" s="25" t="s">
        <v>4</v>
      </c>
      <c r="J18" s="25" t="s">
        <v>4</v>
      </c>
      <c r="K18" s="25" t="s">
        <v>4</v>
      </c>
      <c r="L18" s="25" t="s">
        <v>4</v>
      </c>
      <c r="M18" s="25" t="s">
        <v>4</v>
      </c>
      <c r="N18" s="25" t="s">
        <v>4</v>
      </c>
      <c r="O18" s="25" t="s">
        <v>4</v>
      </c>
      <c r="P18" s="25" t="s">
        <v>4</v>
      </c>
      <c r="Q18" s="25" t="s">
        <v>4</v>
      </c>
      <c r="R18" s="25" t="s">
        <v>4</v>
      </c>
      <c r="S18" s="25" t="s">
        <v>4</v>
      </c>
      <c r="T18" s="25" t="s">
        <v>4</v>
      </c>
      <c r="U18" s="46" t="s">
        <v>4</v>
      </c>
      <c r="V18" s="74" t="s">
        <v>4</v>
      </c>
      <c r="W18" s="74" t="s">
        <v>4</v>
      </c>
      <c r="X18" s="94" t="s">
        <v>4</v>
      </c>
      <c r="Y18" s="71" t="s">
        <v>4</v>
      </c>
      <c r="Z18" s="39" t="s">
        <v>4</v>
      </c>
      <c r="AA18" s="71" t="s">
        <v>4</v>
      </c>
      <c r="AB18" s="71" t="s">
        <v>4</v>
      </c>
      <c r="AC18" s="71" t="s">
        <v>4</v>
      </c>
      <c r="AD18" s="71" t="s">
        <v>4</v>
      </c>
      <c r="AE18" s="71" t="s">
        <v>4</v>
      </c>
      <c r="AF18" s="71" t="s">
        <v>4</v>
      </c>
      <c r="AG18" s="71" t="s">
        <v>4</v>
      </c>
      <c r="AH18" s="71" t="s">
        <v>4</v>
      </c>
      <c r="AI18" s="71" t="s">
        <v>4</v>
      </c>
      <c r="AJ18" s="71" t="s">
        <v>4</v>
      </c>
      <c r="AK18" s="71" t="s">
        <v>4</v>
      </c>
      <c r="AL18" s="71" t="s">
        <v>4</v>
      </c>
    </row>
    <row r="19" spans="1:38" ht="14.25" customHeight="1" thickBot="1">
      <c r="A19" s="9" t="s">
        <v>34</v>
      </c>
      <c r="B19" s="10" t="s">
        <v>35</v>
      </c>
      <c r="C19" s="11" t="s">
        <v>14</v>
      </c>
      <c r="D19" s="35">
        <f>D20</f>
        <v>10</v>
      </c>
      <c r="E19" s="35">
        <v>20</v>
      </c>
      <c r="F19" s="35">
        <v>22</v>
      </c>
      <c r="G19" s="35">
        <f t="shared" ref="G19" si="3">G20</f>
        <v>10</v>
      </c>
      <c r="H19" s="35">
        <v>10</v>
      </c>
      <c r="I19" s="35">
        <v>10</v>
      </c>
      <c r="J19" s="35">
        <f t="shared" ref="J19" si="4">J20</f>
        <v>10</v>
      </c>
      <c r="K19" s="35">
        <v>18</v>
      </c>
      <c r="L19" s="35">
        <f t="shared" ref="L19" si="5">L20</f>
        <v>20</v>
      </c>
      <c r="M19" s="35">
        <v>20</v>
      </c>
      <c r="N19" s="35">
        <v>19</v>
      </c>
      <c r="O19" s="35">
        <v>18</v>
      </c>
      <c r="P19" s="35">
        <f>P20</f>
        <v>20</v>
      </c>
      <c r="Q19" s="35">
        <f>Q20</f>
        <v>20</v>
      </c>
      <c r="R19" s="35">
        <f t="shared" ref="R19:AJ19" si="6">R20</f>
        <v>10</v>
      </c>
      <c r="S19" s="35">
        <f t="shared" si="6"/>
        <v>10</v>
      </c>
      <c r="T19" s="35">
        <f t="shared" si="6"/>
        <v>10</v>
      </c>
      <c r="U19" s="51">
        <f t="shared" si="6"/>
        <v>10</v>
      </c>
      <c r="V19" s="79">
        <f t="shared" si="6"/>
        <v>10</v>
      </c>
      <c r="W19" s="79">
        <f t="shared" si="6"/>
        <v>10</v>
      </c>
      <c r="X19" s="98">
        <f t="shared" si="6"/>
        <v>18</v>
      </c>
      <c r="Y19" s="69">
        <f t="shared" si="6"/>
        <v>18</v>
      </c>
      <c r="Z19" s="35">
        <f t="shared" si="6"/>
        <v>18</v>
      </c>
      <c r="AA19" s="69">
        <f t="shared" si="6"/>
        <v>18</v>
      </c>
      <c r="AB19" s="69">
        <f t="shared" si="6"/>
        <v>18</v>
      </c>
      <c r="AC19" s="69">
        <f t="shared" si="6"/>
        <v>18</v>
      </c>
      <c r="AD19" s="69">
        <f t="shared" si="6"/>
        <v>10</v>
      </c>
      <c r="AE19" s="69">
        <f t="shared" si="6"/>
        <v>20</v>
      </c>
      <c r="AF19" s="120">
        <v>26</v>
      </c>
      <c r="AG19" s="69">
        <v>18</v>
      </c>
      <c r="AH19" s="69">
        <f t="shared" si="6"/>
        <v>20</v>
      </c>
      <c r="AI19" s="69">
        <f t="shared" si="6"/>
        <v>20</v>
      </c>
      <c r="AJ19" s="69">
        <f t="shared" si="6"/>
        <v>10</v>
      </c>
      <c r="AK19" s="69">
        <v>17</v>
      </c>
      <c r="AL19" s="69">
        <v>17</v>
      </c>
    </row>
    <row r="20" spans="1:38" ht="14.25" customHeight="1" thickBot="1">
      <c r="A20" s="9" t="s">
        <v>36</v>
      </c>
      <c r="B20" s="10" t="s">
        <v>37</v>
      </c>
      <c r="C20" s="11" t="s">
        <v>99</v>
      </c>
      <c r="D20" s="36">
        <v>10</v>
      </c>
      <c r="E20" s="36">
        <v>20</v>
      </c>
      <c r="F20" s="36">
        <v>22</v>
      </c>
      <c r="G20" s="36">
        <v>10</v>
      </c>
      <c r="H20" s="36">
        <v>10</v>
      </c>
      <c r="I20" s="36">
        <v>10</v>
      </c>
      <c r="J20" s="36">
        <v>10</v>
      </c>
      <c r="K20" s="36">
        <v>18</v>
      </c>
      <c r="L20" s="36">
        <v>20</v>
      </c>
      <c r="M20" s="36">
        <v>20</v>
      </c>
      <c r="N20" s="36">
        <v>19</v>
      </c>
      <c r="O20" s="36">
        <v>18</v>
      </c>
      <c r="P20" s="36">
        <v>20</v>
      </c>
      <c r="Q20" s="36">
        <v>20</v>
      </c>
      <c r="R20" s="36">
        <v>10</v>
      </c>
      <c r="S20" s="36">
        <v>10</v>
      </c>
      <c r="T20" s="36">
        <v>10</v>
      </c>
      <c r="U20" s="52">
        <v>10</v>
      </c>
      <c r="V20" s="79">
        <v>10</v>
      </c>
      <c r="W20" s="79">
        <v>10</v>
      </c>
      <c r="X20" s="94">
        <v>18</v>
      </c>
      <c r="Y20" s="71">
        <v>18</v>
      </c>
      <c r="Z20" s="39">
        <v>18</v>
      </c>
      <c r="AA20" s="71">
        <v>18</v>
      </c>
      <c r="AB20" s="71">
        <v>18</v>
      </c>
      <c r="AC20" s="71">
        <v>18</v>
      </c>
      <c r="AD20" s="71">
        <v>10</v>
      </c>
      <c r="AE20" s="71">
        <v>20</v>
      </c>
      <c r="AF20" s="120">
        <v>26</v>
      </c>
      <c r="AG20" s="71">
        <v>18</v>
      </c>
      <c r="AH20" s="71">
        <v>20</v>
      </c>
      <c r="AI20" s="71">
        <v>20</v>
      </c>
      <c r="AJ20" s="71">
        <v>10</v>
      </c>
      <c r="AK20" s="69">
        <v>17</v>
      </c>
      <c r="AL20" s="71">
        <v>17</v>
      </c>
    </row>
    <row r="21" spans="1:38" ht="14.25" customHeight="1" thickBot="1">
      <c r="A21" s="9" t="s">
        <v>38</v>
      </c>
      <c r="B21" s="10" t="s">
        <v>39</v>
      </c>
      <c r="C21" s="11" t="s">
        <v>99</v>
      </c>
      <c r="D21" s="36">
        <v>10</v>
      </c>
      <c r="E21" s="36">
        <v>20</v>
      </c>
      <c r="F21" s="36">
        <v>20</v>
      </c>
      <c r="G21" s="36">
        <v>10</v>
      </c>
      <c r="H21" s="36">
        <v>10</v>
      </c>
      <c r="I21" s="36">
        <v>10</v>
      </c>
      <c r="J21" s="36">
        <v>10</v>
      </c>
      <c r="K21" s="36">
        <v>18</v>
      </c>
      <c r="L21" s="36">
        <v>20</v>
      </c>
      <c r="M21" s="36">
        <v>20</v>
      </c>
      <c r="N21" s="36">
        <v>19</v>
      </c>
      <c r="O21" s="36">
        <v>18</v>
      </c>
      <c r="P21" s="36">
        <v>20</v>
      </c>
      <c r="Q21" s="36">
        <v>20</v>
      </c>
      <c r="R21" s="36">
        <v>10</v>
      </c>
      <c r="S21" s="36">
        <v>10</v>
      </c>
      <c r="T21" s="36">
        <v>10</v>
      </c>
      <c r="U21" s="52">
        <v>10</v>
      </c>
      <c r="V21" s="79">
        <v>10</v>
      </c>
      <c r="W21" s="79">
        <v>10</v>
      </c>
      <c r="X21" s="94">
        <v>18</v>
      </c>
      <c r="Y21" s="71">
        <v>18</v>
      </c>
      <c r="Z21" s="39">
        <v>18</v>
      </c>
      <c r="AA21" s="71">
        <v>10</v>
      </c>
      <c r="AB21" s="71">
        <v>10</v>
      </c>
      <c r="AC21" s="71">
        <v>10</v>
      </c>
      <c r="AD21" s="71">
        <v>10</v>
      </c>
      <c r="AE21" s="71">
        <v>20</v>
      </c>
      <c r="AF21" s="120">
        <v>26</v>
      </c>
      <c r="AG21" s="71">
        <v>18</v>
      </c>
      <c r="AH21" s="71">
        <v>20</v>
      </c>
      <c r="AI21" s="71">
        <v>20</v>
      </c>
      <c r="AJ21" s="71">
        <v>10</v>
      </c>
      <c r="AK21" s="69">
        <v>17</v>
      </c>
      <c r="AL21" s="71">
        <v>17</v>
      </c>
    </row>
    <row r="22" spans="1:38" ht="14.25" customHeight="1" thickBot="1">
      <c r="A22" s="9">
        <v>4</v>
      </c>
      <c r="B22" s="10" t="s">
        <v>40</v>
      </c>
      <c r="C22" s="11" t="s">
        <v>99</v>
      </c>
      <c r="D22" s="36">
        <v>2</v>
      </c>
      <c r="E22" s="36">
        <v>2</v>
      </c>
      <c r="F22" s="36">
        <v>4</v>
      </c>
      <c r="G22" s="36">
        <v>3</v>
      </c>
      <c r="H22" s="36">
        <v>3</v>
      </c>
      <c r="I22" s="36">
        <v>3</v>
      </c>
      <c r="J22" s="36">
        <v>3</v>
      </c>
      <c r="K22" s="36">
        <v>3</v>
      </c>
      <c r="L22" s="36">
        <v>4</v>
      </c>
      <c r="M22" s="36">
        <v>3</v>
      </c>
      <c r="N22" s="36">
        <v>5</v>
      </c>
      <c r="O22" s="36">
        <v>4</v>
      </c>
      <c r="P22" s="36">
        <v>3</v>
      </c>
      <c r="Q22" s="36">
        <v>3</v>
      </c>
      <c r="R22" s="36">
        <v>4</v>
      </c>
      <c r="S22" s="36">
        <v>2</v>
      </c>
      <c r="T22" s="36">
        <v>5</v>
      </c>
      <c r="U22" s="52">
        <v>2</v>
      </c>
      <c r="V22" s="79">
        <v>7</v>
      </c>
      <c r="W22" s="79">
        <v>2</v>
      </c>
      <c r="X22" s="98">
        <v>3</v>
      </c>
      <c r="Y22" s="69">
        <v>3</v>
      </c>
      <c r="Z22" s="35">
        <v>3</v>
      </c>
      <c r="AA22" s="69">
        <v>6</v>
      </c>
      <c r="AB22" s="69">
        <v>7</v>
      </c>
      <c r="AC22" s="69">
        <v>7</v>
      </c>
      <c r="AD22" s="69">
        <v>3</v>
      </c>
      <c r="AE22" s="69">
        <v>3</v>
      </c>
      <c r="AF22" s="69">
        <v>4</v>
      </c>
      <c r="AG22" s="69">
        <v>3</v>
      </c>
      <c r="AH22" s="69">
        <v>4</v>
      </c>
      <c r="AI22" s="69">
        <v>4</v>
      </c>
      <c r="AJ22" s="69">
        <v>3</v>
      </c>
      <c r="AK22" s="69">
        <v>4</v>
      </c>
      <c r="AL22" s="69">
        <v>1</v>
      </c>
    </row>
    <row r="23" spans="1:38" ht="14.25" customHeight="1" thickBot="1">
      <c r="A23" s="9" t="s">
        <v>41</v>
      </c>
      <c r="B23" s="10" t="s">
        <v>42</v>
      </c>
      <c r="C23" s="11" t="s">
        <v>99</v>
      </c>
      <c r="D23" s="34">
        <v>2</v>
      </c>
      <c r="E23" s="34">
        <v>4</v>
      </c>
      <c r="F23" s="34">
        <v>8</v>
      </c>
      <c r="G23" s="34">
        <f t="shared" ref="G23" si="7">G22</f>
        <v>3</v>
      </c>
      <c r="H23" s="34">
        <v>3</v>
      </c>
      <c r="I23" s="34">
        <v>3</v>
      </c>
      <c r="J23" s="34">
        <f t="shared" ref="J23" si="8">J22</f>
        <v>3</v>
      </c>
      <c r="K23" s="34">
        <v>6</v>
      </c>
      <c r="L23" s="34">
        <v>8</v>
      </c>
      <c r="M23" s="34">
        <v>6</v>
      </c>
      <c r="N23" s="34">
        <v>10</v>
      </c>
      <c r="O23" s="34">
        <v>8</v>
      </c>
      <c r="P23" s="34">
        <f>P22*2</f>
        <v>6</v>
      </c>
      <c r="Q23" s="34">
        <f t="shared" ref="Q23" si="9">Q22*2</f>
        <v>6</v>
      </c>
      <c r="R23" s="34">
        <f t="shared" ref="R23:W23" si="10">R22</f>
        <v>4</v>
      </c>
      <c r="S23" s="34">
        <f t="shared" si="10"/>
        <v>2</v>
      </c>
      <c r="T23" s="34">
        <f t="shared" si="10"/>
        <v>5</v>
      </c>
      <c r="U23" s="50">
        <f t="shared" si="10"/>
        <v>2</v>
      </c>
      <c r="V23" s="78">
        <f t="shared" si="10"/>
        <v>7</v>
      </c>
      <c r="W23" s="78">
        <f t="shared" si="10"/>
        <v>2</v>
      </c>
      <c r="X23" s="99">
        <f>X22*2</f>
        <v>6</v>
      </c>
      <c r="Y23" s="70">
        <f>Y22*2</f>
        <v>6</v>
      </c>
      <c r="Z23" s="37">
        <f>Z22*2</f>
        <v>6</v>
      </c>
      <c r="AA23" s="70">
        <f>3+3*2</f>
        <v>9</v>
      </c>
      <c r="AB23" s="70">
        <f>3+4*2</f>
        <v>11</v>
      </c>
      <c r="AC23" s="70">
        <f>3+4*2</f>
        <v>11</v>
      </c>
      <c r="AD23" s="70">
        <f>AD22</f>
        <v>3</v>
      </c>
      <c r="AE23" s="70">
        <f t="shared" ref="AE23:AI23" si="11">AE22*2</f>
        <v>6</v>
      </c>
      <c r="AF23" s="70">
        <v>12</v>
      </c>
      <c r="AG23" s="70">
        <v>6</v>
      </c>
      <c r="AH23" s="70">
        <f t="shared" si="11"/>
        <v>8</v>
      </c>
      <c r="AI23" s="70">
        <f t="shared" si="11"/>
        <v>8</v>
      </c>
      <c r="AJ23" s="70">
        <f>AJ22</f>
        <v>3</v>
      </c>
      <c r="AK23" s="70">
        <v>8</v>
      </c>
      <c r="AL23" s="70">
        <v>2</v>
      </c>
    </row>
    <row r="24" spans="1:38" ht="14.25" customHeight="1" thickBot="1">
      <c r="A24" s="9" t="s">
        <v>43</v>
      </c>
      <c r="B24" s="10" t="s">
        <v>44</v>
      </c>
      <c r="C24" s="11" t="s">
        <v>14</v>
      </c>
      <c r="D24" s="37">
        <v>100</v>
      </c>
      <c r="E24" s="37">
        <v>186</v>
      </c>
      <c r="F24" s="37">
        <v>437</v>
      </c>
      <c r="G24" s="37">
        <f t="shared" ref="G24" si="12">SUM(G25:G26)</f>
        <v>114</v>
      </c>
      <c r="H24" s="37">
        <v>150</v>
      </c>
      <c r="I24" s="37">
        <v>150</v>
      </c>
      <c r="J24" s="37">
        <f t="shared" ref="J24:L24" si="13">SUM(J25:J26)</f>
        <v>168</v>
      </c>
      <c r="K24" s="37">
        <f t="shared" si="13"/>
        <v>246</v>
      </c>
      <c r="L24" s="37">
        <f t="shared" si="13"/>
        <v>371</v>
      </c>
      <c r="M24" s="37">
        <f>M25+M26</f>
        <v>279</v>
      </c>
      <c r="N24" s="37">
        <f>N25+N26</f>
        <v>581</v>
      </c>
      <c r="O24" s="37">
        <f t="shared" ref="O24" si="14">SUM(O25:O26)</f>
        <v>328</v>
      </c>
      <c r="P24" s="37">
        <f>SUM(P25:P26)</f>
        <v>320</v>
      </c>
      <c r="Q24" s="37">
        <f>SUM(Q25:Q26)</f>
        <v>320</v>
      </c>
      <c r="R24" s="37">
        <f t="shared" ref="R24:AL24" si="15">SUM(R25:R26)</f>
        <v>144</v>
      </c>
      <c r="S24" s="37">
        <f t="shared" si="15"/>
        <v>73</v>
      </c>
      <c r="T24" s="37">
        <f t="shared" si="15"/>
        <v>174</v>
      </c>
      <c r="U24" s="53">
        <f t="shared" si="15"/>
        <v>76</v>
      </c>
      <c r="V24" s="78">
        <f t="shared" si="15"/>
        <v>257</v>
      </c>
      <c r="W24" s="78">
        <f t="shared" si="15"/>
        <v>76</v>
      </c>
      <c r="X24" s="99">
        <f t="shared" si="15"/>
        <v>246</v>
      </c>
      <c r="Y24" s="70">
        <f t="shared" si="15"/>
        <v>246</v>
      </c>
      <c r="Z24" s="37">
        <f t="shared" si="15"/>
        <v>246</v>
      </c>
      <c r="AA24" s="70">
        <f t="shared" si="15"/>
        <v>360</v>
      </c>
      <c r="AB24" s="70">
        <f t="shared" si="15"/>
        <v>451</v>
      </c>
      <c r="AC24" s="70">
        <f t="shared" si="15"/>
        <v>469</v>
      </c>
      <c r="AD24" s="70">
        <f t="shared" si="15"/>
        <v>168</v>
      </c>
      <c r="AE24" s="70">
        <f t="shared" si="15"/>
        <v>315</v>
      </c>
      <c r="AF24" s="70">
        <v>654</v>
      </c>
      <c r="AG24" s="70">
        <f t="shared" si="15"/>
        <v>245</v>
      </c>
      <c r="AH24" s="70">
        <f t="shared" si="15"/>
        <v>372</v>
      </c>
      <c r="AI24" s="70">
        <f t="shared" si="15"/>
        <v>372</v>
      </c>
      <c r="AJ24" s="70">
        <f t="shared" si="15"/>
        <v>114</v>
      </c>
      <c r="AK24" s="70">
        <f t="shared" si="15"/>
        <v>332</v>
      </c>
      <c r="AL24" s="70">
        <f t="shared" si="15"/>
        <v>146</v>
      </c>
    </row>
    <row r="25" spans="1:38" ht="13.5" thickBot="1">
      <c r="A25" s="9" t="s">
        <v>45</v>
      </c>
      <c r="B25" s="10" t="s">
        <v>46</v>
      </c>
      <c r="C25" s="11" t="s">
        <v>99</v>
      </c>
      <c r="D25" s="38">
        <v>100</v>
      </c>
      <c r="E25" s="38">
        <v>180</v>
      </c>
      <c r="F25" s="38">
        <v>426</v>
      </c>
      <c r="G25" s="38">
        <v>108</v>
      </c>
      <c r="H25" s="38">
        <v>144</v>
      </c>
      <c r="I25" s="38">
        <v>144</v>
      </c>
      <c r="J25" s="38">
        <v>162</v>
      </c>
      <c r="K25" s="38">
        <v>240</v>
      </c>
      <c r="L25" s="38">
        <v>360</v>
      </c>
      <c r="M25" s="38">
        <v>270</v>
      </c>
      <c r="N25" s="38">
        <v>560</v>
      </c>
      <c r="O25" s="38">
        <v>320</v>
      </c>
      <c r="P25" s="38">
        <v>315</v>
      </c>
      <c r="Q25" s="38">
        <v>315</v>
      </c>
      <c r="R25" s="38">
        <v>135</v>
      </c>
      <c r="S25" s="38">
        <v>72</v>
      </c>
      <c r="T25" s="38">
        <v>162</v>
      </c>
      <c r="U25" s="54">
        <v>72</v>
      </c>
      <c r="V25" s="80">
        <v>243</v>
      </c>
      <c r="W25" s="80">
        <v>72</v>
      </c>
      <c r="X25" s="100">
        <v>240</v>
      </c>
      <c r="Y25" s="88">
        <v>240</v>
      </c>
      <c r="Z25" s="63">
        <v>240</v>
      </c>
      <c r="AA25" s="88">
        <f>108+240</f>
        <v>348</v>
      </c>
      <c r="AB25" s="88">
        <f>117+320</f>
        <v>437</v>
      </c>
      <c r="AC25" s="88">
        <f>135+320</f>
        <v>455</v>
      </c>
      <c r="AD25" s="88">
        <v>162</v>
      </c>
      <c r="AE25" s="88">
        <v>306</v>
      </c>
      <c r="AF25" s="88">
        <v>633</v>
      </c>
      <c r="AG25" s="88">
        <v>240</v>
      </c>
      <c r="AH25" s="88">
        <v>360</v>
      </c>
      <c r="AI25" s="88">
        <v>360</v>
      </c>
      <c r="AJ25" s="88">
        <v>108</v>
      </c>
      <c r="AK25" s="88">
        <v>320</v>
      </c>
      <c r="AL25" s="88">
        <v>144</v>
      </c>
    </row>
    <row r="26" spans="1:38" ht="13.5" thickBot="1">
      <c r="A26" s="9" t="s">
        <v>47</v>
      </c>
      <c r="B26" s="10" t="s">
        <v>48</v>
      </c>
      <c r="C26" s="11" t="s">
        <v>99</v>
      </c>
      <c r="D26" s="25">
        <v>0</v>
      </c>
      <c r="E26" s="25">
        <v>6</v>
      </c>
      <c r="F26" s="25">
        <v>11</v>
      </c>
      <c r="G26" s="25">
        <v>6</v>
      </c>
      <c r="H26" s="25">
        <v>6</v>
      </c>
      <c r="I26" s="25">
        <v>6</v>
      </c>
      <c r="J26" s="25">
        <v>6</v>
      </c>
      <c r="K26" s="25">
        <v>6</v>
      </c>
      <c r="L26" s="25">
        <v>11</v>
      </c>
      <c r="M26" s="25">
        <v>9</v>
      </c>
      <c r="N26" s="25">
        <v>21</v>
      </c>
      <c r="O26" s="25">
        <v>8</v>
      </c>
      <c r="P26" s="25">
        <v>5</v>
      </c>
      <c r="Q26" s="25">
        <v>5</v>
      </c>
      <c r="R26" s="25">
        <v>9</v>
      </c>
      <c r="S26" s="25">
        <v>1</v>
      </c>
      <c r="T26" s="25">
        <v>12</v>
      </c>
      <c r="U26" s="46">
        <v>4</v>
      </c>
      <c r="V26" s="74">
        <v>14</v>
      </c>
      <c r="W26" s="74">
        <v>4</v>
      </c>
      <c r="X26" s="94">
        <v>6</v>
      </c>
      <c r="Y26" s="71">
        <v>6</v>
      </c>
      <c r="Z26" s="39">
        <v>6</v>
      </c>
      <c r="AA26" s="71">
        <f>6+6</f>
        <v>12</v>
      </c>
      <c r="AB26" s="71">
        <f>6+8</f>
        <v>14</v>
      </c>
      <c r="AC26" s="71">
        <f>6+8</f>
        <v>14</v>
      </c>
      <c r="AD26" s="71">
        <v>6</v>
      </c>
      <c r="AE26" s="71">
        <v>9</v>
      </c>
      <c r="AF26" s="71">
        <v>21</v>
      </c>
      <c r="AG26" s="71">
        <v>5</v>
      </c>
      <c r="AH26" s="71">
        <v>12</v>
      </c>
      <c r="AI26" s="71">
        <v>12</v>
      </c>
      <c r="AJ26" s="71">
        <v>6</v>
      </c>
      <c r="AK26" s="71">
        <v>12</v>
      </c>
      <c r="AL26" s="71">
        <v>2</v>
      </c>
    </row>
    <row r="27" spans="1:38" ht="16.5" customHeight="1" thickBot="1">
      <c r="A27" s="9" t="s">
        <v>49</v>
      </c>
      <c r="B27" s="10" t="s">
        <v>50</v>
      </c>
      <c r="C27" s="11" t="s">
        <v>61</v>
      </c>
      <c r="D27" s="39">
        <f>SUM(D28:D29)</f>
        <v>3820</v>
      </c>
      <c r="E27" s="39">
        <f t="shared" ref="E27:O27" si="16">SUM(E28:E29)</f>
        <v>9419.1999999999989</v>
      </c>
      <c r="F27" s="39">
        <f t="shared" si="16"/>
        <v>21426.399999999998</v>
      </c>
      <c r="G27" s="39">
        <f t="shared" si="16"/>
        <v>5923.6</v>
      </c>
      <c r="H27" s="39">
        <f t="shared" si="16"/>
        <v>5747.4</v>
      </c>
      <c r="I27" s="39">
        <f t="shared" si="16"/>
        <v>5758.2</v>
      </c>
      <c r="J27" s="39">
        <f t="shared" si="16"/>
        <v>5673.2</v>
      </c>
      <c r="K27" s="39">
        <f t="shared" si="16"/>
        <v>10140.1</v>
      </c>
      <c r="L27" s="39">
        <f t="shared" si="16"/>
        <v>18852.000000000004</v>
      </c>
      <c r="M27" s="39">
        <f t="shared" si="16"/>
        <v>14170.6</v>
      </c>
      <c r="N27" s="39">
        <f t="shared" si="16"/>
        <v>23680.799999999999</v>
      </c>
      <c r="O27" s="39">
        <f t="shared" si="16"/>
        <v>13539.300000000001</v>
      </c>
      <c r="P27" s="39">
        <f>SUM(P28:P29)</f>
        <v>13880.300000000001</v>
      </c>
      <c r="Q27" s="39">
        <f>SUM(Q28:Q29)</f>
        <v>13864.300000000001</v>
      </c>
      <c r="R27" s="39">
        <f t="shared" ref="R27:AL27" si="17">SUM(R28:R29)</f>
        <v>8078.5</v>
      </c>
      <c r="S27" s="39">
        <f t="shared" si="17"/>
        <v>3994.9</v>
      </c>
      <c r="T27" s="39">
        <f t="shared" si="17"/>
        <v>10170.799999999999</v>
      </c>
      <c r="U27" s="55">
        <f t="shared" si="17"/>
        <v>4004.8</v>
      </c>
      <c r="V27" s="74">
        <f t="shared" si="17"/>
        <v>14047.300000000001</v>
      </c>
      <c r="W27" s="74">
        <f t="shared" si="17"/>
        <v>3996.2</v>
      </c>
      <c r="X27" s="94">
        <f t="shared" si="17"/>
        <v>10084.1</v>
      </c>
      <c r="Y27" s="71">
        <f t="shared" si="17"/>
        <v>10104.299999999999</v>
      </c>
      <c r="Z27" s="39">
        <f t="shared" si="17"/>
        <v>10095.099999999999</v>
      </c>
      <c r="AA27" s="71">
        <f t="shared" si="17"/>
        <v>16113.3</v>
      </c>
      <c r="AB27" s="71">
        <f t="shared" si="17"/>
        <v>19425.099999999999</v>
      </c>
      <c r="AC27" s="71">
        <f t="shared" si="17"/>
        <v>19276.7</v>
      </c>
      <c r="AD27" s="71">
        <f t="shared" si="17"/>
        <v>5656.8</v>
      </c>
      <c r="AE27" s="71">
        <f t="shared" si="17"/>
        <v>13989.2</v>
      </c>
      <c r="AF27" s="121">
        <f t="shared" ref="AF27" si="18">AC27+AE27</f>
        <v>33265.9</v>
      </c>
      <c r="AG27" s="71">
        <f t="shared" si="17"/>
        <v>10146.1</v>
      </c>
      <c r="AH27" s="71">
        <f t="shared" si="17"/>
        <v>18867.7</v>
      </c>
      <c r="AI27" s="71">
        <f t="shared" si="17"/>
        <v>18950.400000000001</v>
      </c>
      <c r="AJ27" s="71">
        <f t="shared" si="17"/>
        <v>5478.5</v>
      </c>
      <c r="AK27" s="71">
        <f t="shared" si="17"/>
        <v>13537.4</v>
      </c>
      <c r="AL27" s="71">
        <f t="shared" si="17"/>
        <v>7619</v>
      </c>
    </row>
    <row r="28" spans="1:38" ht="21.75" customHeight="1" thickBot="1">
      <c r="A28" s="9" t="s">
        <v>51</v>
      </c>
      <c r="B28" s="10" t="s">
        <v>52</v>
      </c>
      <c r="C28" s="11" t="s">
        <v>61</v>
      </c>
      <c r="D28" s="40">
        <v>3820</v>
      </c>
      <c r="E28" s="40">
        <v>8948.7999999999993</v>
      </c>
      <c r="F28" s="40">
        <v>20276.099999999999</v>
      </c>
      <c r="G28" s="40">
        <v>5390</v>
      </c>
      <c r="H28" s="40">
        <v>5156.5</v>
      </c>
      <c r="I28" s="40">
        <v>5166.3999999999996</v>
      </c>
      <c r="J28" s="40">
        <v>5084.7</v>
      </c>
      <c r="K28" s="40">
        <v>9559.5</v>
      </c>
      <c r="L28" s="40">
        <v>17923.800000000003</v>
      </c>
      <c r="M28" s="40">
        <v>13481</v>
      </c>
      <c r="N28" s="40">
        <v>22398.1</v>
      </c>
      <c r="O28" s="40">
        <v>12750.2</v>
      </c>
      <c r="P28" s="40">
        <v>13188.7</v>
      </c>
      <c r="Q28" s="40">
        <v>13178.7</v>
      </c>
      <c r="R28" s="40">
        <v>7244</v>
      </c>
      <c r="S28" s="40">
        <v>3581.4</v>
      </c>
      <c r="T28" s="40">
        <v>9149.5</v>
      </c>
      <c r="U28" s="56">
        <v>3585.9</v>
      </c>
      <c r="V28" s="81">
        <v>12703.7</v>
      </c>
      <c r="W28" s="81">
        <v>3581</v>
      </c>
      <c r="X28" s="101">
        <v>9552.6</v>
      </c>
      <c r="Y28" s="89">
        <v>9572.2999999999993</v>
      </c>
      <c r="Z28" s="64">
        <v>9563.7999999999993</v>
      </c>
      <c r="AA28" s="89">
        <f>5394.5+9579.3</f>
        <v>14973.8</v>
      </c>
      <c r="AB28" s="89">
        <f>5331.7+12776.8</f>
        <v>18108.5</v>
      </c>
      <c r="AC28" s="89">
        <f>5198.9+12756</f>
        <v>17954.900000000001</v>
      </c>
      <c r="AD28" s="89">
        <v>5069.6000000000004</v>
      </c>
      <c r="AE28" s="89">
        <v>13270</v>
      </c>
      <c r="AF28" s="122">
        <v>28507.1</v>
      </c>
      <c r="AG28" s="89">
        <v>9558.7000000000007</v>
      </c>
      <c r="AH28" s="89">
        <v>17891.7</v>
      </c>
      <c r="AI28" s="89">
        <v>17951.900000000001</v>
      </c>
      <c r="AJ28" s="89">
        <v>4916.8999999999996</v>
      </c>
      <c r="AK28" s="89">
        <v>12831.8</v>
      </c>
      <c r="AL28" s="89">
        <v>6942.4</v>
      </c>
    </row>
    <row r="29" spans="1:38" ht="15" customHeight="1" thickBot="1">
      <c r="A29" s="9" t="s">
        <v>53</v>
      </c>
      <c r="B29" s="10" t="s">
        <v>54</v>
      </c>
      <c r="C29" s="11" t="s">
        <v>61</v>
      </c>
      <c r="D29" s="40">
        <v>0</v>
      </c>
      <c r="E29" s="40">
        <v>470.4</v>
      </c>
      <c r="F29" s="40">
        <v>1150.3</v>
      </c>
      <c r="G29" s="40">
        <v>533.6</v>
      </c>
      <c r="H29" s="40">
        <v>590.9</v>
      </c>
      <c r="I29" s="40">
        <v>591.79999999999995</v>
      </c>
      <c r="J29" s="40">
        <v>588.5</v>
      </c>
      <c r="K29" s="40">
        <v>580.6</v>
      </c>
      <c r="L29" s="40">
        <v>928.2</v>
      </c>
      <c r="M29" s="40">
        <v>689.6</v>
      </c>
      <c r="N29" s="40">
        <v>1282.7</v>
      </c>
      <c r="O29" s="40">
        <v>789.1</v>
      </c>
      <c r="P29" s="40">
        <v>691.6</v>
      </c>
      <c r="Q29" s="40">
        <v>685.6</v>
      </c>
      <c r="R29" s="40">
        <v>834.5</v>
      </c>
      <c r="S29" s="40">
        <v>413.5</v>
      </c>
      <c r="T29" s="40">
        <v>1021.3</v>
      </c>
      <c r="U29" s="56">
        <v>418.9</v>
      </c>
      <c r="V29" s="81">
        <v>1343.6</v>
      </c>
      <c r="W29" s="81">
        <v>415.2</v>
      </c>
      <c r="X29" s="101">
        <v>531.5</v>
      </c>
      <c r="Y29" s="89">
        <v>532</v>
      </c>
      <c r="Z29" s="65">
        <v>531.29999999999995</v>
      </c>
      <c r="AA29" s="89">
        <f>605.9+533.6</f>
        <v>1139.5</v>
      </c>
      <c r="AB29" s="89">
        <f>606.5+710.1</f>
        <v>1316.6</v>
      </c>
      <c r="AC29" s="89">
        <f>609+712.8</f>
        <v>1321.8</v>
      </c>
      <c r="AD29" s="89">
        <v>587.20000000000005</v>
      </c>
      <c r="AE29" s="89">
        <v>719.2</v>
      </c>
      <c r="AF29" s="121">
        <v>2167</v>
      </c>
      <c r="AG29" s="89">
        <v>587.4</v>
      </c>
      <c r="AH29" s="89">
        <v>976</v>
      </c>
      <c r="AI29" s="89">
        <v>998.5</v>
      </c>
      <c r="AJ29" s="89">
        <v>561.6</v>
      </c>
      <c r="AK29" s="89">
        <v>705.6</v>
      </c>
      <c r="AL29" s="89">
        <v>676.6</v>
      </c>
    </row>
    <row r="30" spans="1:38" ht="21.75" customHeight="1" thickBot="1">
      <c r="A30" s="9" t="s">
        <v>55</v>
      </c>
      <c r="B30" s="10" t="s">
        <v>56</v>
      </c>
      <c r="C30" s="11" t="s">
        <v>61</v>
      </c>
      <c r="D30" s="41">
        <v>1027.0999999999999</v>
      </c>
      <c r="E30" s="41">
        <v>3334.2</v>
      </c>
      <c r="F30" s="41">
        <v>7335.6</v>
      </c>
      <c r="G30" s="41">
        <v>1602.7</v>
      </c>
      <c r="H30" s="41">
        <v>1760.6</v>
      </c>
      <c r="I30" s="41">
        <v>1754.2999999999997</v>
      </c>
      <c r="J30" s="41">
        <v>1807.7</v>
      </c>
      <c r="K30" s="41">
        <v>3560.2</v>
      </c>
      <c r="L30" s="41">
        <v>6691</v>
      </c>
      <c r="M30" s="41">
        <v>5077.8</v>
      </c>
      <c r="N30" s="41">
        <v>8514.5</v>
      </c>
      <c r="O30" s="41">
        <v>4655.5999999999995</v>
      </c>
      <c r="P30" s="41">
        <v>5236.3999999999996</v>
      </c>
      <c r="Q30" s="41">
        <v>5237.1000000000004</v>
      </c>
      <c r="R30" s="41">
        <v>3129</v>
      </c>
      <c r="S30" s="41">
        <v>1489.6</v>
      </c>
      <c r="T30" s="41">
        <v>4205.2</v>
      </c>
      <c r="U30" s="57">
        <v>1488.5</v>
      </c>
      <c r="V30" s="82">
        <v>5465</v>
      </c>
      <c r="W30" s="82">
        <v>1492.1000000000001</v>
      </c>
      <c r="X30" s="102">
        <v>3610.8</v>
      </c>
      <c r="Y30" s="90">
        <v>3547.3</v>
      </c>
      <c r="Z30" s="66">
        <v>3603.7000000000003</v>
      </c>
      <c r="AA30" s="90">
        <f>1537.6+3624.3</f>
        <v>5161.8999999999996</v>
      </c>
      <c r="AB30" s="90">
        <f>1604.1+4865.2</f>
        <v>6469.2999999999993</v>
      </c>
      <c r="AC30" s="90">
        <f>1727.3+4723.5</f>
        <v>6450.8</v>
      </c>
      <c r="AD30" s="90">
        <v>1817.3</v>
      </c>
      <c r="AE30" s="90">
        <v>5139</v>
      </c>
      <c r="AF30" s="90">
        <v>99101.4</v>
      </c>
      <c r="AG30" s="90">
        <v>3549</v>
      </c>
      <c r="AH30" s="90">
        <v>6625.0000000000009</v>
      </c>
      <c r="AI30" s="90">
        <v>6680.1</v>
      </c>
      <c r="AJ30" s="90">
        <v>1514.0000000000002</v>
      </c>
      <c r="AK30" s="90">
        <v>4830.6000000000004</v>
      </c>
      <c r="AL30" s="90">
        <v>1612.8</v>
      </c>
    </row>
    <row r="31" spans="1:38" ht="40.5" customHeight="1" thickBot="1">
      <c r="A31" s="9" t="s">
        <v>57</v>
      </c>
      <c r="B31" s="10" t="s">
        <v>58</v>
      </c>
      <c r="C31" s="11" t="s">
        <v>14</v>
      </c>
      <c r="D31" s="107" t="s">
        <v>156</v>
      </c>
      <c r="E31" s="107" t="s">
        <v>156</v>
      </c>
      <c r="F31" s="107" t="s">
        <v>156</v>
      </c>
      <c r="G31" s="107" t="s">
        <v>156</v>
      </c>
      <c r="H31" s="107" t="s">
        <v>156</v>
      </c>
      <c r="I31" s="107" t="s">
        <v>156</v>
      </c>
      <c r="J31" s="107" t="s">
        <v>156</v>
      </c>
      <c r="K31" s="107" t="s">
        <v>156</v>
      </c>
      <c r="L31" s="107" t="s">
        <v>156</v>
      </c>
      <c r="M31" s="107" t="s">
        <v>156</v>
      </c>
      <c r="N31" s="107" t="s">
        <v>156</v>
      </c>
      <c r="O31" s="107" t="s">
        <v>156</v>
      </c>
      <c r="P31" s="107" t="s">
        <v>156</v>
      </c>
      <c r="Q31" s="107" t="s">
        <v>156</v>
      </c>
      <c r="R31" s="107" t="s">
        <v>156</v>
      </c>
      <c r="S31" s="107" t="s">
        <v>156</v>
      </c>
      <c r="T31" s="107" t="s">
        <v>156</v>
      </c>
      <c r="U31" s="107" t="s">
        <v>156</v>
      </c>
      <c r="V31" s="107" t="s">
        <v>156</v>
      </c>
      <c r="W31" s="107" t="s">
        <v>156</v>
      </c>
      <c r="X31" s="107" t="s">
        <v>156</v>
      </c>
      <c r="Y31" s="107" t="s">
        <v>156</v>
      </c>
      <c r="Z31" s="107" t="s">
        <v>156</v>
      </c>
      <c r="AA31" s="107" t="s">
        <v>156</v>
      </c>
      <c r="AB31" s="107" t="s">
        <v>156</v>
      </c>
      <c r="AC31" s="107" t="s">
        <v>156</v>
      </c>
      <c r="AD31" s="107" t="s">
        <v>156</v>
      </c>
      <c r="AE31" s="107" t="s">
        <v>156</v>
      </c>
      <c r="AF31" s="107" t="s">
        <v>156</v>
      </c>
      <c r="AG31" s="107" t="s">
        <v>156</v>
      </c>
      <c r="AH31" s="107" t="s">
        <v>156</v>
      </c>
      <c r="AI31" s="107" t="s">
        <v>156</v>
      </c>
      <c r="AJ31" s="107" t="s">
        <v>156</v>
      </c>
      <c r="AK31" s="107" t="s">
        <v>156</v>
      </c>
      <c r="AL31" s="107" t="s">
        <v>156</v>
      </c>
    </row>
    <row r="32" spans="1:38" ht="30.75" customHeight="1" thickBot="1">
      <c r="A32" s="9" t="s">
        <v>59</v>
      </c>
      <c r="B32" s="13" t="s">
        <v>60</v>
      </c>
      <c r="C32" s="14" t="s">
        <v>61</v>
      </c>
      <c r="D32" s="39" t="s">
        <v>14</v>
      </c>
      <c r="E32" s="39" t="s">
        <v>14</v>
      </c>
      <c r="F32" s="39" t="s">
        <v>14</v>
      </c>
      <c r="G32" s="39" t="s">
        <v>14</v>
      </c>
      <c r="H32" s="39" t="s">
        <v>14</v>
      </c>
      <c r="I32" s="39" t="s">
        <v>14</v>
      </c>
      <c r="J32" s="39" t="s">
        <v>14</v>
      </c>
      <c r="K32" s="39" t="s">
        <v>14</v>
      </c>
      <c r="L32" s="39" t="s">
        <v>14</v>
      </c>
      <c r="M32" s="39"/>
      <c r="N32" s="39"/>
      <c r="O32" s="39" t="s">
        <v>14</v>
      </c>
      <c r="P32" s="39" t="s">
        <v>14</v>
      </c>
      <c r="Q32" s="39" t="s">
        <v>14</v>
      </c>
      <c r="R32" s="39" t="s">
        <v>14</v>
      </c>
      <c r="S32" s="39" t="s">
        <v>14</v>
      </c>
      <c r="T32" s="39" t="s">
        <v>14</v>
      </c>
      <c r="U32" s="55" t="s">
        <v>14</v>
      </c>
      <c r="V32" s="74" t="s">
        <v>14</v>
      </c>
      <c r="W32" s="74" t="s">
        <v>14</v>
      </c>
      <c r="X32" s="94" t="s">
        <v>14</v>
      </c>
      <c r="Y32" s="71" t="s">
        <v>14</v>
      </c>
      <c r="Z32" s="39" t="s">
        <v>14</v>
      </c>
      <c r="AA32" s="71" t="s">
        <v>14</v>
      </c>
      <c r="AB32" s="71" t="s">
        <v>14</v>
      </c>
      <c r="AC32" s="71" t="s">
        <v>14</v>
      </c>
      <c r="AD32" s="71" t="s">
        <v>14</v>
      </c>
      <c r="AE32" s="71" t="s">
        <v>14</v>
      </c>
      <c r="AF32" s="71" t="s">
        <v>14</v>
      </c>
      <c r="AG32" s="71" t="s">
        <v>14</v>
      </c>
      <c r="AH32" s="71" t="s">
        <v>14</v>
      </c>
      <c r="AI32" s="71" t="s">
        <v>14</v>
      </c>
      <c r="AJ32" s="71" t="s">
        <v>14</v>
      </c>
      <c r="AK32" s="71" t="s">
        <v>14</v>
      </c>
      <c r="AL32" s="71" t="s">
        <v>14</v>
      </c>
    </row>
    <row r="33" spans="1:38" ht="15.75" customHeight="1" thickBot="1">
      <c r="A33" s="9" t="s">
        <v>62</v>
      </c>
      <c r="B33" s="10" t="s">
        <v>63</v>
      </c>
      <c r="C33" s="11" t="s">
        <v>61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46">
        <v>0</v>
      </c>
      <c r="V33" s="74">
        <v>0</v>
      </c>
      <c r="W33" s="74">
        <v>0</v>
      </c>
      <c r="X33" s="94">
        <v>0</v>
      </c>
      <c r="Y33" s="71">
        <v>0</v>
      </c>
      <c r="Z33" s="39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1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</row>
    <row r="34" spans="1:38" ht="12" customHeight="1" thickBot="1">
      <c r="A34" s="9" t="s">
        <v>64</v>
      </c>
      <c r="B34" s="10" t="s">
        <v>65</v>
      </c>
      <c r="C34" s="11" t="s">
        <v>14</v>
      </c>
      <c r="D34" s="25" t="s">
        <v>5</v>
      </c>
      <c r="E34" s="25" t="s">
        <v>5</v>
      </c>
      <c r="F34" s="25" t="s">
        <v>5</v>
      </c>
      <c r="G34" s="25" t="s">
        <v>5</v>
      </c>
      <c r="H34" s="25" t="s">
        <v>5</v>
      </c>
      <c r="I34" s="25" t="s">
        <v>5</v>
      </c>
      <c r="J34" s="25" t="s">
        <v>5</v>
      </c>
      <c r="K34" s="25" t="s">
        <v>5</v>
      </c>
      <c r="L34" s="25" t="s">
        <v>5</v>
      </c>
      <c r="M34" s="25" t="s">
        <v>5</v>
      </c>
      <c r="N34" s="25" t="s">
        <v>5</v>
      </c>
      <c r="O34" s="25" t="s">
        <v>5</v>
      </c>
      <c r="P34" s="25" t="s">
        <v>5</v>
      </c>
      <c r="Q34" s="25" t="s">
        <v>5</v>
      </c>
      <c r="R34" s="25" t="s">
        <v>5</v>
      </c>
      <c r="S34" s="25" t="s">
        <v>5</v>
      </c>
      <c r="T34" s="25" t="s">
        <v>5</v>
      </c>
      <c r="U34" s="46" t="s">
        <v>5</v>
      </c>
      <c r="V34" s="74" t="s">
        <v>5</v>
      </c>
      <c r="W34" s="74" t="s">
        <v>5</v>
      </c>
      <c r="X34" s="94" t="s">
        <v>5</v>
      </c>
      <c r="Y34" s="71" t="s">
        <v>5</v>
      </c>
      <c r="Z34" s="39" t="s">
        <v>5</v>
      </c>
      <c r="AA34" s="71" t="s">
        <v>5</v>
      </c>
      <c r="AB34" s="71" t="s">
        <v>5</v>
      </c>
      <c r="AC34" s="71" t="s">
        <v>5</v>
      </c>
      <c r="AD34" s="71" t="s">
        <v>5</v>
      </c>
      <c r="AE34" s="71" t="s">
        <v>5</v>
      </c>
      <c r="AF34" s="71" t="s">
        <v>5</v>
      </c>
      <c r="AG34" s="71" t="s">
        <v>5</v>
      </c>
      <c r="AH34" s="71" t="s">
        <v>5</v>
      </c>
      <c r="AI34" s="71" t="s">
        <v>5</v>
      </c>
      <c r="AJ34" s="71" t="s">
        <v>5</v>
      </c>
      <c r="AK34" s="71" t="s">
        <v>5</v>
      </c>
      <c r="AL34" s="71" t="s">
        <v>5</v>
      </c>
    </row>
    <row r="35" spans="1:38" ht="14.25" customHeight="1" thickBot="1">
      <c r="A35" s="9" t="s">
        <v>66</v>
      </c>
      <c r="B35" s="10" t="s">
        <v>67</v>
      </c>
      <c r="C35" s="11" t="s">
        <v>14</v>
      </c>
      <c r="D35" s="39" t="s">
        <v>14</v>
      </c>
      <c r="E35" s="39" t="s">
        <v>14</v>
      </c>
      <c r="F35" s="39" t="s">
        <v>14</v>
      </c>
      <c r="G35" s="39" t="s">
        <v>14</v>
      </c>
      <c r="H35" s="39" t="s">
        <v>14</v>
      </c>
      <c r="I35" s="39" t="s">
        <v>14</v>
      </c>
      <c r="J35" s="39" t="s">
        <v>14</v>
      </c>
      <c r="K35" s="39" t="s">
        <v>14</v>
      </c>
      <c r="L35" s="39" t="s">
        <v>14</v>
      </c>
      <c r="M35" s="39"/>
      <c r="N35" s="39"/>
      <c r="O35" s="39" t="s">
        <v>14</v>
      </c>
      <c r="P35" s="39" t="s">
        <v>14</v>
      </c>
      <c r="Q35" s="39" t="s">
        <v>14</v>
      </c>
      <c r="R35" s="39" t="s">
        <v>14</v>
      </c>
      <c r="S35" s="39" t="s">
        <v>14</v>
      </c>
      <c r="T35" s="39" t="s">
        <v>14</v>
      </c>
      <c r="U35" s="55" t="s">
        <v>14</v>
      </c>
      <c r="V35" s="74" t="s">
        <v>14</v>
      </c>
      <c r="W35" s="74" t="s">
        <v>14</v>
      </c>
      <c r="X35" s="94" t="s">
        <v>14</v>
      </c>
      <c r="Y35" s="71" t="s">
        <v>14</v>
      </c>
      <c r="Z35" s="39" t="s">
        <v>14</v>
      </c>
      <c r="AA35" s="71" t="s">
        <v>14</v>
      </c>
      <c r="AB35" s="71" t="s">
        <v>14</v>
      </c>
      <c r="AC35" s="71" t="s">
        <v>14</v>
      </c>
      <c r="AD35" s="71" t="s">
        <v>14</v>
      </c>
      <c r="AE35" s="71" t="s">
        <v>14</v>
      </c>
      <c r="AF35" s="71" t="s">
        <v>14</v>
      </c>
      <c r="AG35" s="71" t="s">
        <v>14</v>
      </c>
      <c r="AH35" s="71" t="s">
        <v>14</v>
      </c>
      <c r="AI35" s="71" t="s">
        <v>14</v>
      </c>
      <c r="AJ35" s="71" t="s">
        <v>14</v>
      </c>
      <c r="AK35" s="71" t="s">
        <v>14</v>
      </c>
      <c r="AL35" s="71" t="s">
        <v>14</v>
      </c>
    </row>
    <row r="36" spans="1:38" ht="12" customHeight="1" thickBot="1">
      <c r="A36" s="9" t="s">
        <v>68</v>
      </c>
      <c r="B36" s="10" t="s">
        <v>69</v>
      </c>
      <c r="C36" s="11" t="s">
        <v>14</v>
      </c>
      <c r="D36" s="39" t="s">
        <v>14</v>
      </c>
      <c r="E36" s="39" t="s">
        <v>14</v>
      </c>
      <c r="F36" s="39" t="s">
        <v>14</v>
      </c>
      <c r="G36" s="39" t="s">
        <v>14</v>
      </c>
      <c r="H36" s="39" t="s">
        <v>14</v>
      </c>
      <c r="I36" s="39" t="s">
        <v>14</v>
      </c>
      <c r="J36" s="39" t="s">
        <v>14</v>
      </c>
      <c r="K36" s="39" t="s">
        <v>14</v>
      </c>
      <c r="L36" s="39" t="s">
        <v>14</v>
      </c>
      <c r="M36" s="39"/>
      <c r="N36" s="39"/>
      <c r="O36" s="39" t="s">
        <v>14</v>
      </c>
      <c r="P36" s="39" t="s">
        <v>14</v>
      </c>
      <c r="Q36" s="39" t="s">
        <v>14</v>
      </c>
      <c r="R36" s="39" t="s">
        <v>14</v>
      </c>
      <c r="S36" s="39" t="s">
        <v>14</v>
      </c>
      <c r="T36" s="39" t="s">
        <v>14</v>
      </c>
      <c r="U36" s="55" t="s">
        <v>14</v>
      </c>
      <c r="V36" s="74" t="s">
        <v>14</v>
      </c>
      <c r="W36" s="74" t="s">
        <v>14</v>
      </c>
      <c r="X36" s="94" t="s">
        <v>14</v>
      </c>
      <c r="Y36" s="71" t="s">
        <v>14</v>
      </c>
      <c r="Z36" s="39" t="s">
        <v>14</v>
      </c>
      <c r="AA36" s="71" t="s">
        <v>14</v>
      </c>
      <c r="AB36" s="71" t="s">
        <v>14</v>
      </c>
      <c r="AC36" s="71" t="s">
        <v>14</v>
      </c>
      <c r="AD36" s="71" t="s">
        <v>14</v>
      </c>
      <c r="AE36" s="71" t="s">
        <v>14</v>
      </c>
      <c r="AF36" s="71" t="s">
        <v>14</v>
      </c>
      <c r="AG36" s="71" t="s">
        <v>14</v>
      </c>
      <c r="AH36" s="71" t="s">
        <v>14</v>
      </c>
      <c r="AI36" s="71" t="s">
        <v>14</v>
      </c>
      <c r="AJ36" s="71" t="s">
        <v>14</v>
      </c>
      <c r="AK36" s="71" t="s">
        <v>14</v>
      </c>
      <c r="AL36" s="71" t="s">
        <v>14</v>
      </c>
    </row>
    <row r="37" spans="1:38" ht="18" customHeight="1" thickBot="1">
      <c r="A37" s="9" t="s">
        <v>70</v>
      </c>
      <c r="B37" s="10" t="s">
        <v>71</v>
      </c>
      <c r="C37" s="11" t="s">
        <v>14</v>
      </c>
      <c r="D37" s="25" t="s">
        <v>6</v>
      </c>
      <c r="E37" s="25" t="s">
        <v>6</v>
      </c>
      <c r="F37" s="25" t="s">
        <v>6</v>
      </c>
      <c r="G37" s="25" t="s">
        <v>6</v>
      </c>
      <c r="H37" s="25" t="s">
        <v>6</v>
      </c>
      <c r="I37" s="25" t="s">
        <v>6</v>
      </c>
      <c r="J37" s="25" t="s">
        <v>6</v>
      </c>
      <c r="K37" s="25" t="s">
        <v>6</v>
      </c>
      <c r="L37" s="25" t="s">
        <v>6</v>
      </c>
      <c r="M37" s="25" t="s">
        <v>6</v>
      </c>
      <c r="N37" s="25" t="s">
        <v>6</v>
      </c>
      <c r="O37" s="25" t="s">
        <v>6</v>
      </c>
      <c r="P37" s="25" t="s">
        <v>6</v>
      </c>
      <c r="Q37" s="25" t="s">
        <v>6</v>
      </c>
      <c r="R37" s="25" t="s">
        <v>6</v>
      </c>
      <c r="S37" s="25" t="s">
        <v>6</v>
      </c>
      <c r="T37" s="25" t="s">
        <v>6</v>
      </c>
      <c r="U37" s="46" t="s">
        <v>6</v>
      </c>
      <c r="V37" s="74" t="s">
        <v>6</v>
      </c>
      <c r="W37" s="74" t="s">
        <v>6</v>
      </c>
      <c r="X37" s="94" t="s">
        <v>6</v>
      </c>
      <c r="Y37" s="71" t="s">
        <v>6</v>
      </c>
      <c r="Z37" s="39" t="s">
        <v>6</v>
      </c>
      <c r="AA37" s="71" t="s">
        <v>6</v>
      </c>
      <c r="AB37" s="71" t="s">
        <v>6</v>
      </c>
      <c r="AC37" s="71" t="s">
        <v>6</v>
      </c>
      <c r="AD37" s="71" t="s">
        <v>6</v>
      </c>
      <c r="AE37" s="71" t="s">
        <v>6</v>
      </c>
      <c r="AF37" s="71" t="s">
        <v>6</v>
      </c>
      <c r="AG37" s="71" t="s">
        <v>6</v>
      </c>
      <c r="AH37" s="71" t="s">
        <v>6</v>
      </c>
      <c r="AI37" s="71" t="s">
        <v>6</v>
      </c>
      <c r="AJ37" s="71" t="s">
        <v>6</v>
      </c>
      <c r="AK37" s="71" t="s">
        <v>6</v>
      </c>
      <c r="AL37" s="71" t="s">
        <v>6</v>
      </c>
    </row>
    <row r="38" spans="1:38" ht="12.75" customHeight="1" thickBot="1">
      <c r="A38" s="9" t="s">
        <v>72</v>
      </c>
      <c r="B38" s="10" t="s">
        <v>73</v>
      </c>
      <c r="C38" s="11" t="s">
        <v>14</v>
      </c>
      <c r="D38" s="39" t="s">
        <v>14</v>
      </c>
      <c r="E38" s="39" t="s">
        <v>14</v>
      </c>
      <c r="F38" s="39" t="s">
        <v>14</v>
      </c>
      <c r="G38" s="39" t="s">
        <v>14</v>
      </c>
      <c r="H38" s="39" t="s">
        <v>14</v>
      </c>
      <c r="I38" s="39" t="s">
        <v>14</v>
      </c>
      <c r="J38" s="39" t="s">
        <v>14</v>
      </c>
      <c r="K38" s="39" t="s">
        <v>14</v>
      </c>
      <c r="L38" s="39" t="s">
        <v>14</v>
      </c>
      <c r="M38" s="39"/>
      <c r="N38" s="39"/>
      <c r="O38" s="39" t="s">
        <v>14</v>
      </c>
      <c r="P38" s="39" t="s">
        <v>14</v>
      </c>
      <c r="Q38" s="39" t="s">
        <v>14</v>
      </c>
      <c r="R38" s="39" t="s">
        <v>14</v>
      </c>
      <c r="S38" s="39" t="s">
        <v>14</v>
      </c>
      <c r="T38" s="39" t="s">
        <v>14</v>
      </c>
      <c r="U38" s="55" t="s">
        <v>14</v>
      </c>
      <c r="V38" s="74" t="s">
        <v>14</v>
      </c>
      <c r="W38" s="74" t="s">
        <v>14</v>
      </c>
      <c r="X38" s="94" t="s">
        <v>14</v>
      </c>
      <c r="Y38" s="71" t="s">
        <v>14</v>
      </c>
      <c r="Z38" s="39" t="s">
        <v>14</v>
      </c>
      <c r="AA38" s="71" t="s">
        <v>14</v>
      </c>
      <c r="AB38" s="71" t="s">
        <v>14</v>
      </c>
      <c r="AC38" s="71" t="s">
        <v>14</v>
      </c>
      <c r="AD38" s="71" t="s">
        <v>14</v>
      </c>
      <c r="AE38" s="71" t="s">
        <v>14</v>
      </c>
      <c r="AF38" s="71" t="s">
        <v>14</v>
      </c>
      <c r="AG38" s="71" t="s">
        <v>14</v>
      </c>
      <c r="AH38" s="71" t="s">
        <v>14</v>
      </c>
      <c r="AI38" s="71" t="s">
        <v>14</v>
      </c>
      <c r="AJ38" s="71" t="s">
        <v>14</v>
      </c>
      <c r="AK38" s="71" t="s">
        <v>14</v>
      </c>
      <c r="AL38" s="71" t="s">
        <v>14</v>
      </c>
    </row>
    <row r="39" spans="1:38" ht="13.5" thickBot="1">
      <c r="A39" s="114" t="s">
        <v>101</v>
      </c>
      <c r="B39" s="115"/>
      <c r="C39" s="11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46"/>
      <c r="V39" s="74"/>
      <c r="W39" s="74"/>
      <c r="X39" s="94"/>
      <c r="Y39" s="71"/>
      <c r="Z39" s="39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</row>
    <row r="40" spans="1:38" ht="13.5" thickBot="1">
      <c r="A40" s="9" t="s">
        <v>74</v>
      </c>
      <c r="B40" s="10" t="s">
        <v>75</v>
      </c>
      <c r="C40" s="11" t="s">
        <v>14</v>
      </c>
      <c r="D40" s="25" t="s">
        <v>78</v>
      </c>
      <c r="E40" s="25" t="s">
        <v>7</v>
      </c>
      <c r="F40" s="25" t="s">
        <v>7</v>
      </c>
      <c r="G40" s="25" t="s">
        <v>7</v>
      </c>
      <c r="H40" s="25" t="s">
        <v>7</v>
      </c>
      <c r="I40" s="25" t="s">
        <v>7</v>
      </c>
      <c r="J40" s="25" t="s">
        <v>7</v>
      </c>
      <c r="K40" s="25" t="s">
        <v>7</v>
      </c>
      <c r="L40" s="25" t="s">
        <v>7</v>
      </c>
      <c r="M40" s="25" t="s">
        <v>7</v>
      </c>
      <c r="N40" s="25" t="s">
        <v>7</v>
      </c>
      <c r="O40" s="25" t="s">
        <v>7</v>
      </c>
      <c r="P40" s="25" t="s">
        <v>7</v>
      </c>
      <c r="Q40" s="25" t="s">
        <v>7</v>
      </c>
      <c r="R40" s="25" t="s">
        <v>7</v>
      </c>
      <c r="S40" s="25" t="s">
        <v>7</v>
      </c>
      <c r="T40" s="25" t="s">
        <v>7</v>
      </c>
      <c r="U40" s="46" t="s">
        <v>7</v>
      </c>
      <c r="V40" s="74" t="s">
        <v>7</v>
      </c>
      <c r="W40" s="74" t="s">
        <v>7</v>
      </c>
      <c r="X40" s="94" t="s">
        <v>7</v>
      </c>
      <c r="Y40" s="71" t="s">
        <v>7</v>
      </c>
      <c r="Z40" s="39" t="s">
        <v>7</v>
      </c>
      <c r="AA40" s="71" t="s">
        <v>7</v>
      </c>
      <c r="AB40" s="71" t="s">
        <v>7</v>
      </c>
      <c r="AC40" s="71" t="s">
        <v>7</v>
      </c>
      <c r="AD40" s="71" t="s">
        <v>7</v>
      </c>
      <c r="AE40" s="71" t="s">
        <v>7</v>
      </c>
      <c r="AF40" s="71" t="s">
        <v>7</v>
      </c>
      <c r="AG40" s="71" t="s">
        <v>7</v>
      </c>
      <c r="AH40" s="71" t="s">
        <v>7</v>
      </c>
      <c r="AI40" s="71" t="s">
        <v>7</v>
      </c>
      <c r="AJ40" s="71" t="s">
        <v>7</v>
      </c>
      <c r="AK40" s="71" t="s">
        <v>7</v>
      </c>
      <c r="AL40" s="71" t="s">
        <v>7</v>
      </c>
    </row>
    <row r="41" spans="1:38" ht="13.5" thickBot="1">
      <c r="A41" s="9" t="s">
        <v>76</v>
      </c>
      <c r="B41" s="10" t="s">
        <v>77</v>
      </c>
      <c r="C41" s="11" t="s">
        <v>14</v>
      </c>
      <c r="D41" s="43" t="s">
        <v>78</v>
      </c>
      <c r="E41" s="43" t="s">
        <v>7</v>
      </c>
      <c r="F41" s="43" t="s">
        <v>7</v>
      </c>
      <c r="G41" s="43" t="s">
        <v>7</v>
      </c>
      <c r="H41" s="43" t="s">
        <v>7</v>
      </c>
      <c r="I41" s="43" t="s">
        <v>7</v>
      </c>
      <c r="J41" s="43" t="s">
        <v>7</v>
      </c>
      <c r="K41" s="43" t="s">
        <v>7</v>
      </c>
      <c r="L41" s="43" t="s">
        <v>7</v>
      </c>
      <c r="M41" s="43" t="s">
        <v>7</v>
      </c>
      <c r="N41" s="43" t="s">
        <v>7</v>
      </c>
      <c r="O41" s="43" t="s">
        <v>7</v>
      </c>
      <c r="P41" s="43" t="s">
        <v>7</v>
      </c>
      <c r="Q41" s="43" t="s">
        <v>7</v>
      </c>
      <c r="R41" s="43" t="s">
        <v>7</v>
      </c>
      <c r="S41" s="43" t="s">
        <v>7</v>
      </c>
      <c r="T41" s="43" t="s">
        <v>7</v>
      </c>
      <c r="U41" s="58" t="s">
        <v>7</v>
      </c>
      <c r="V41" s="83" t="s">
        <v>7</v>
      </c>
      <c r="W41" s="83" t="s">
        <v>7</v>
      </c>
      <c r="X41" s="103" t="s">
        <v>7</v>
      </c>
      <c r="Y41" s="91" t="s">
        <v>7</v>
      </c>
      <c r="Z41" s="67" t="s">
        <v>7</v>
      </c>
      <c r="AA41" s="91" t="s">
        <v>7</v>
      </c>
      <c r="AB41" s="91" t="s">
        <v>7</v>
      </c>
      <c r="AC41" s="91" t="s">
        <v>7</v>
      </c>
      <c r="AD41" s="91" t="s">
        <v>7</v>
      </c>
      <c r="AE41" s="91" t="s">
        <v>7</v>
      </c>
      <c r="AF41" s="91" t="s">
        <v>7</v>
      </c>
      <c r="AG41" s="91" t="s">
        <v>7</v>
      </c>
      <c r="AH41" s="91" t="s">
        <v>7</v>
      </c>
      <c r="AI41" s="91" t="s">
        <v>7</v>
      </c>
      <c r="AJ41" s="91" t="s">
        <v>7</v>
      </c>
      <c r="AK41" s="91" t="s">
        <v>7</v>
      </c>
      <c r="AL41" s="91" t="s">
        <v>7</v>
      </c>
    </row>
  </sheetData>
  <mergeCells count="3">
    <mergeCell ref="A5:C5"/>
    <mergeCell ref="A14:C14"/>
    <mergeCell ref="A39:C39"/>
  </mergeCells>
  <hyperlinks>
    <hyperlink ref="D12" r:id="rId1" display="Договор управления (1).jpg"/>
    <hyperlink ref="D14" r:id="rId2" display="Договор управления (3).jpg"/>
    <hyperlink ref="G12" r:id="rId3" display="Договор управления (1).jpg"/>
    <hyperlink ref="G14" r:id="rId4" display="Договор управления (3).jpg"/>
    <hyperlink ref="G15" r:id="rId5" display="Договор управления (4).jpg"/>
    <hyperlink ref="G16" r:id="rId6" display="Договор управления (5).jpg"/>
    <hyperlink ref="J12" r:id="rId7" display="Договор управления (1).jpg"/>
    <hyperlink ref="J14" r:id="rId8" display="Договор управления (3).jpg"/>
    <hyperlink ref="J15" r:id="rId9" display="Договор управления (4).jpg"/>
    <hyperlink ref="J16" r:id="rId10" display="Договор управления (5).jpg"/>
    <hyperlink ref="R12" r:id="rId11" display="Договор управления (1).jpg"/>
    <hyperlink ref="S12" r:id="rId12" display="Договор управления (1).jpg"/>
    <hyperlink ref="T12" r:id="rId13" display="Договор управления (1).jpg"/>
    <hyperlink ref="U12" r:id="rId14" display="Договор управления (1).jpg"/>
    <hyperlink ref="V12" r:id="rId15" display="Договор управления (1).jpg"/>
    <hyperlink ref="W12" r:id="rId16" display="Договор управления (1).jpg"/>
    <hyperlink ref="X12" r:id="rId17" display="Договор управления (1).jpg"/>
    <hyperlink ref="Y12" r:id="rId18" display="Договор управления (1).jpg"/>
    <hyperlink ref="Z12" r:id="rId19" display="Договор управления (1).jpg"/>
    <hyperlink ref="P12" r:id="rId20" display="Договор управления (1).jpg"/>
    <hyperlink ref="Q12" r:id="rId21" display="Договор управления (1).jpg"/>
    <hyperlink ref="AA12" r:id="rId22" display="Договор управления (1).jpg"/>
    <hyperlink ref="AB12" r:id="rId23" display="Договор управления (1).jpg"/>
    <hyperlink ref="AC12" r:id="rId24" display="Договор управления (1).jpg"/>
    <hyperlink ref="AD12" r:id="rId25" display="Договор управления (1).jpg"/>
    <hyperlink ref="AE12" r:id="rId26" display="Договор управления (1).jpg"/>
    <hyperlink ref="AH12" r:id="rId27" display="Договор управления (1).jpg"/>
    <hyperlink ref="AI12" r:id="rId28" display="Договор управления (1).jpg"/>
    <hyperlink ref="AJ12" r:id="rId29" display="Договор управления (1).jpg"/>
    <hyperlink ref="AC13" r:id="rId30" display="Договор управления (2).jpg"/>
    <hyperlink ref="R14" r:id="rId31" display="Договор управления (3).jpg"/>
    <hyperlink ref="S14" r:id="rId32" display="Договор управления (3).jpg"/>
    <hyperlink ref="T14" r:id="rId33" display="Договор управления (3).jpg"/>
    <hyperlink ref="U14" r:id="rId34" display="Договор управления (3).jpg"/>
    <hyperlink ref="V14" r:id="rId35" display="Договор управления (3).jpg"/>
    <hyperlink ref="W14" r:id="rId36" display="Договор управления (3).jpg"/>
    <hyperlink ref="X14" r:id="rId37" display="Договор управления (3).jpg"/>
    <hyperlink ref="Y14" r:id="rId38" display="Договор управления (3).jpg"/>
    <hyperlink ref="Z14" r:id="rId39" display="Договор управления (3).jpg"/>
    <hyperlink ref="P14" r:id="rId40" display="Договор управления (3).jpg"/>
    <hyperlink ref="Q14" r:id="rId41" display="Договор управления (3).jpg"/>
    <hyperlink ref="AA14" r:id="rId42" display="Договор управления (3).jpg"/>
    <hyperlink ref="AB14" r:id="rId43" display="Договор управления (3).jpg"/>
    <hyperlink ref="AC14" r:id="rId44" display="Договор управления (3).jpg"/>
    <hyperlink ref="AD14" r:id="rId45" display="Договор управления (3).jpg"/>
    <hyperlink ref="AE14" r:id="rId46" display="Договор управления (3).jpg"/>
    <hyperlink ref="AH14" r:id="rId47" display="Договор управления (3).jpg"/>
    <hyperlink ref="AI14" r:id="rId48" display="Договор управления (3).jpg"/>
    <hyperlink ref="AJ14" r:id="rId49" display="Договор управления (3).jpg"/>
    <hyperlink ref="R15" r:id="rId50" display="Договор управления (4).jpg"/>
    <hyperlink ref="S15" r:id="rId51" display="Договор управления (4).jpg"/>
    <hyperlink ref="T15" r:id="rId52" display="Договор управления (4).jpg"/>
    <hyperlink ref="U15" r:id="rId53" display="Договор управления (4).jpg"/>
    <hyperlink ref="V15" r:id="rId54" display="Договор управления (4).jpg"/>
    <hyperlink ref="W15" r:id="rId55" display="Договор управления (4).jpg"/>
    <hyperlink ref="X15" r:id="rId56" display="Договор управления (4).jpg"/>
    <hyperlink ref="Y15" r:id="rId57" display="Договор управления (4).jpg"/>
    <hyperlink ref="Z15" r:id="rId58" display="Договор управления (4).jpg"/>
    <hyperlink ref="P15" r:id="rId59" display="Договор управления (4).jpg"/>
    <hyperlink ref="Q15" r:id="rId60" display="Договор управления (4).jpg"/>
    <hyperlink ref="AA15" r:id="rId61" display="Договор управления (4).jpg"/>
    <hyperlink ref="AB15" r:id="rId62" display="Договор управления (4).jpg"/>
    <hyperlink ref="AC15" r:id="rId63" display="Договор управления (4).jpg"/>
    <hyperlink ref="AD15" r:id="rId64" display="Договор управления (4).jpg"/>
    <hyperlink ref="AE15" r:id="rId65" display="Договор управления (4).jpg"/>
    <hyperlink ref="AH15" r:id="rId66" display="Договор управления (4).jpg"/>
    <hyperlink ref="AI15" r:id="rId67" display="Договор управления (4).jpg"/>
    <hyperlink ref="AJ15" r:id="rId68" display="Договор управления (4).jpg"/>
    <hyperlink ref="R16" r:id="rId69" display="Договор управления (5).jpg"/>
    <hyperlink ref="S16" r:id="rId70" display="Договор управления (5).jpg"/>
    <hyperlink ref="T16" r:id="rId71" display="Договор управления (5).jpg"/>
    <hyperlink ref="U16" r:id="rId72" display="Договор управления (5).jpg"/>
    <hyperlink ref="V16" r:id="rId73" display="Договор управления (5).jpg"/>
    <hyperlink ref="W16" r:id="rId74" display="Договор управления (5).jpg"/>
    <hyperlink ref="X16" r:id="rId75" display="Договор управления (5).jpg"/>
    <hyperlink ref="Y16" r:id="rId76" display="Договор управления (5).jpg"/>
    <hyperlink ref="Z16" r:id="rId77" display="Договор управления (5).jpg"/>
    <hyperlink ref="P16" r:id="rId78" display="Договор управления (5).jpg"/>
    <hyperlink ref="Q16" r:id="rId79" display="Договор управления (5).jpg"/>
    <hyperlink ref="AA16" r:id="rId80" display="Договор управления (5).jpg"/>
    <hyperlink ref="AB16" r:id="rId81" display="Договор управления (5).jpg"/>
    <hyperlink ref="AC16" r:id="rId82" display="Договор управления (5).jpg"/>
    <hyperlink ref="AD16" r:id="rId83" display="Договор управления (5).jpg"/>
    <hyperlink ref="AE16" r:id="rId84" display="Договор управления (5).jpg"/>
    <hyperlink ref="AH16" r:id="rId85" display="Договор управления (5).jpg"/>
    <hyperlink ref="AI16" r:id="rId86" display="Договор управления (5).jpg"/>
    <hyperlink ref="AJ16" r:id="rId87" display="Договор управления (5).jpg"/>
  </hyperlinks>
  <pageMargins left="0.11811023622047245" right="0.11811023622047245" top="0.15748031496062992" bottom="0" header="0" footer="0"/>
  <pageSetup paperSize="9" scale="86" fitToWidth="20" orientation="portrait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2.1</vt:lpstr>
      <vt:lpstr>'2.1'!Заголовки_для_печати</vt:lpstr>
    </vt:vector>
  </TitlesOfParts>
  <Company>ЮУ КЖСИ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cov</cp:lastModifiedBy>
  <cp:lastPrinted>2016-04-26T04:15:41Z</cp:lastPrinted>
  <dcterms:created xsi:type="dcterms:W3CDTF">2015-02-27T10:25:50Z</dcterms:created>
  <dcterms:modified xsi:type="dcterms:W3CDTF">2019-03-29T15:15:55Z</dcterms:modified>
</cp:coreProperties>
</file>